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enschott/Desktop/"/>
    </mc:Choice>
  </mc:AlternateContent>
  <xr:revisionPtr revIDLastSave="0" documentId="8_{EF912514-A851-3B4B-BFBF-64F09AC61114}" xr6:coauthVersionLast="47" xr6:coauthVersionMax="47" xr10:uidLastSave="{00000000-0000-0000-0000-000000000000}"/>
  <bookViews>
    <workbookView xWindow="0" yWindow="740" windowWidth="29040" windowHeight="15840" xr2:uid="{B230F0CA-4FF7-45B7-8736-F08385E43A1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9" i="1" l="1"/>
  <c r="B50" i="1"/>
  <c r="B51" i="1"/>
  <c r="B52" i="1"/>
  <c r="B48" i="1"/>
  <c r="E54" i="1"/>
  <c r="B54" i="1" l="1"/>
  <c r="I52" i="1"/>
  <c r="I51" i="1"/>
  <c r="I50" i="1"/>
  <c r="I49" i="1"/>
  <c r="I48" i="1"/>
  <c r="L54" i="1"/>
  <c r="I54" i="1" l="1"/>
  <c r="Y41" i="1"/>
  <c r="X41" i="1"/>
  <c r="V41" i="1"/>
  <c r="U41" i="1"/>
  <c r="P41" i="1"/>
  <c r="K41" i="1"/>
  <c r="S41" i="1" s="1"/>
  <c r="I41" i="1"/>
  <c r="D41" i="1"/>
  <c r="B41" i="1"/>
  <c r="Y40" i="1"/>
  <c r="X40" i="1"/>
  <c r="V40" i="1"/>
  <c r="U40" i="1"/>
  <c r="P40" i="1"/>
  <c r="K40" i="1"/>
  <c r="S40" i="1" s="1"/>
  <c r="I40" i="1"/>
  <c r="D40" i="1"/>
  <c r="B40" i="1"/>
  <c r="Y39" i="1"/>
  <c r="X39" i="1"/>
  <c r="V39" i="1"/>
  <c r="U39" i="1"/>
  <c r="P39" i="1"/>
  <c r="K39" i="1"/>
  <c r="S39" i="1" s="1"/>
  <c r="I39" i="1"/>
  <c r="D39" i="1"/>
  <c r="B39" i="1"/>
  <c r="Y38" i="1"/>
  <c r="X38" i="1"/>
  <c r="V38" i="1"/>
  <c r="U38" i="1"/>
  <c r="P38" i="1"/>
  <c r="K38" i="1"/>
  <c r="S38" i="1" s="1"/>
  <c r="I38" i="1"/>
  <c r="D38" i="1"/>
  <c r="B38" i="1"/>
  <c r="Y37" i="1"/>
  <c r="X37" i="1"/>
  <c r="V37" i="1"/>
  <c r="U37" i="1"/>
  <c r="P37" i="1"/>
  <c r="K37" i="1"/>
  <c r="S37" i="1" s="1"/>
  <c r="I37" i="1"/>
  <c r="D37" i="1"/>
  <c r="B37" i="1"/>
  <c r="Y36" i="1"/>
  <c r="X36" i="1"/>
  <c r="V36" i="1"/>
  <c r="U36" i="1"/>
  <c r="P36" i="1"/>
  <c r="K36" i="1"/>
  <c r="S36" i="1" s="1"/>
  <c r="I36" i="1"/>
  <c r="D36" i="1"/>
  <c r="B36" i="1"/>
  <c r="Y35" i="1"/>
  <c r="X35" i="1"/>
  <c r="V35" i="1"/>
  <c r="U35" i="1"/>
  <c r="P35" i="1"/>
  <c r="K35" i="1"/>
  <c r="I35" i="1"/>
  <c r="D35" i="1"/>
  <c r="B35" i="1"/>
  <c r="Y34" i="1"/>
  <c r="X34" i="1"/>
  <c r="V34" i="1"/>
  <c r="U34" i="1"/>
  <c r="P34" i="1"/>
  <c r="K34" i="1"/>
  <c r="S34" i="1" s="1"/>
  <c r="I34" i="1"/>
  <c r="D34" i="1"/>
  <c r="B34" i="1"/>
  <c r="Y33" i="1"/>
  <c r="X33" i="1"/>
  <c r="V33" i="1"/>
  <c r="U33" i="1"/>
  <c r="P33" i="1"/>
  <c r="K33" i="1"/>
  <c r="I33" i="1"/>
  <c r="D33" i="1"/>
  <c r="B33" i="1"/>
  <c r="Y32" i="1"/>
  <c r="X32" i="1"/>
  <c r="V32" i="1"/>
  <c r="U32" i="1"/>
  <c r="P32" i="1"/>
  <c r="K32" i="1"/>
  <c r="S32" i="1" s="1"/>
  <c r="I32" i="1"/>
  <c r="D32" i="1"/>
  <c r="B32" i="1"/>
  <c r="Y31" i="1"/>
  <c r="Y45" i="1" s="1"/>
  <c r="X31" i="1"/>
  <c r="V31" i="1"/>
  <c r="V45" i="1" s="1"/>
  <c r="U31" i="1"/>
  <c r="P31" i="1"/>
  <c r="P45" i="1" s="1"/>
  <c r="K31" i="1"/>
  <c r="I31" i="1"/>
  <c r="I45" i="1" s="1"/>
  <c r="D31" i="1"/>
  <c r="B31" i="1"/>
  <c r="B45" i="1" s="1"/>
  <c r="Y24" i="1"/>
  <c r="X24" i="1"/>
  <c r="V24" i="1"/>
  <c r="U24" i="1"/>
  <c r="Q24" i="1"/>
  <c r="P24" i="1"/>
  <c r="K24" i="1"/>
  <c r="L14" i="1" s="1"/>
  <c r="I24" i="1"/>
  <c r="D24" i="1"/>
  <c r="E13" i="1" s="1"/>
  <c r="AB23" i="1"/>
  <c r="AB22" i="1"/>
  <c r="AB21" i="1"/>
  <c r="X21" i="1"/>
  <c r="U21" i="1"/>
  <c r="P21" i="1"/>
  <c r="I21" i="1"/>
  <c r="B21" i="1"/>
  <c r="AB14" i="1"/>
  <c r="AA14" i="1"/>
  <c r="S14" i="1"/>
  <c r="R14" i="1"/>
  <c r="N14" i="1"/>
  <c r="G14" i="1"/>
  <c r="AB13" i="1"/>
  <c r="AA13" i="1"/>
  <c r="S13" i="1"/>
  <c r="R13" i="1"/>
  <c r="N13" i="1"/>
  <c r="G13" i="1"/>
  <c r="AB12" i="1"/>
  <c r="AA12" i="1"/>
  <c r="S12" i="1"/>
  <c r="R12" i="1"/>
  <c r="N12" i="1"/>
  <c r="G12" i="1"/>
  <c r="AB11" i="1"/>
  <c r="AA11" i="1"/>
  <c r="S11" i="1"/>
  <c r="R11" i="1"/>
  <c r="N11" i="1"/>
  <c r="G11" i="1"/>
  <c r="AB10" i="1"/>
  <c r="AA10" i="1"/>
  <c r="S10" i="1"/>
  <c r="R10" i="1"/>
  <c r="N10" i="1"/>
  <c r="G10" i="1"/>
  <c r="F33" i="1" l="1"/>
  <c r="F37" i="1"/>
  <c r="AA37" i="1"/>
  <c r="F36" i="1"/>
  <c r="G39" i="1"/>
  <c r="AA34" i="1"/>
  <c r="R35" i="1"/>
  <c r="F34" i="1"/>
  <c r="G41" i="1"/>
  <c r="R33" i="1"/>
  <c r="E11" i="1"/>
  <c r="X42" i="1"/>
  <c r="AA36" i="1"/>
  <c r="F39" i="1"/>
  <c r="R39" i="1"/>
  <c r="E10" i="1"/>
  <c r="E12" i="1"/>
  <c r="V44" i="1"/>
  <c r="I42" i="1"/>
  <c r="L12" i="1"/>
  <c r="I43" i="1"/>
  <c r="R37" i="1"/>
  <c r="AB37" i="1"/>
  <c r="AB40" i="1"/>
  <c r="E14" i="1"/>
  <c r="L10" i="1"/>
  <c r="L11" i="1"/>
  <c r="L13" i="1"/>
  <c r="F21" i="1"/>
  <c r="AA32" i="1"/>
  <c r="G37" i="1"/>
  <c r="AA39" i="1"/>
  <c r="R41" i="1"/>
  <c r="V43" i="1"/>
  <c r="AB35" i="1"/>
  <c r="G31" i="1"/>
  <c r="N24" i="1"/>
  <c r="G33" i="1"/>
  <c r="AB33" i="1"/>
  <c r="AA21" i="1"/>
  <c r="F24" i="1"/>
  <c r="R24" i="1"/>
  <c r="AA24" i="1"/>
  <c r="B43" i="1"/>
  <c r="Y43" i="1"/>
  <c r="U42" i="1"/>
  <c r="AB34" i="1"/>
  <c r="AB36" i="1"/>
  <c r="B42" i="1"/>
  <c r="AA38" i="1"/>
  <c r="AB39" i="1"/>
  <c r="AA41" i="1"/>
  <c r="I44" i="1"/>
  <c r="G24" i="1"/>
  <c r="AB24" i="1"/>
  <c r="F35" i="1"/>
  <c r="X43" i="1"/>
  <c r="AB38" i="1"/>
  <c r="F40" i="1"/>
  <c r="AA40" i="1"/>
  <c r="AB41" i="1"/>
  <c r="P44" i="1"/>
  <c r="R31" i="1"/>
  <c r="U43" i="1"/>
  <c r="V42" i="1"/>
  <c r="F41" i="1"/>
  <c r="B44" i="1"/>
  <c r="Y44" i="1"/>
  <c r="D43" i="1"/>
  <c r="S24" i="1"/>
  <c r="G35" i="1"/>
  <c r="D42" i="1"/>
  <c r="K44" i="1"/>
  <c r="S44" i="1" s="1"/>
  <c r="S31" i="1"/>
  <c r="K45" i="1"/>
  <c r="S45" i="1" s="1"/>
  <c r="AB45" i="1"/>
  <c r="F32" i="1"/>
  <c r="K42" i="1"/>
  <c r="S42" i="1" s="1"/>
  <c r="S33" i="1"/>
  <c r="S35" i="1"/>
  <c r="K43" i="1"/>
  <c r="S43" i="1" s="1"/>
  <c r="F38" i="1"/>
  <c r="Y42" i="1"/>
  <c r="D44" i="1"/>
  <c r="D45" i="1"/>
  <c r="G45" i="1" s="1"/>
  <c r="R45" i="1"/>
  <c r="U44" i="1"/>
  <c r="U45" i="1"/>
  <c r="F45" i="1" s="1"/>
  <c r="X44" i="1"/>
  <c r="X45" i="1"/>
  <c r="AA31" i="1"/>
  <c r="G32" i="1"/>
  <c r="P43" i="1"/>
  <c r="R43" i="1" s="1"/>
  <c r="R32" i="1"/>
  <c r="AB32" i="1"/>
  <c r="AA33" i="1"/>
  <c r="G34" i="1"/>
  <c r="R34" i="1"/>
  <c r="AA35" i="1"/>
  <c r="G36" i="1"/>
  <c r="R36" i="1"/>
  <c r="G38" i="1"/>
  <c r="R38" i="1"/>
  <c r="G40" i="1"/>
  <c r="R40" i="1"/>
  <c r="P42" i="1"/>
  <c r="F31" i="1"/>
  <c r="AB31" i="1"/>
  <c r="AA43" i="1" l="1"/>
  <c r="G44" i="1"/>
  <c r="AB44" i="1"/>
  <c r="R42" i="1"/>
  <c r="R44" i="1"/>
  <c r="AA42" i="1"/>
  <c r="F44" i="1"/>
  <c r="AB43" i="1"/>
  <c r="G43" i="1"/>
  <c r="G42" i="1"/>
  <c r="AB42" i="1"/>
  <c r="AA45" i="1"/>
  <c r="F42" i="1"/>
  <c r="AA44" i="1"/>
  <c r="F43" i="1"/>
  <c r="L24" i="1"/>
  <c r="E24" i="1"/>
</calcChain>
</file>

<file path=xl/sharedStrings.xml><?xml version="1.0" encoding="utf-8"?>
<sst xmlns="http://schemas.openxmlformats.org/spreadsheetml/2006/main" count="69" uniqueCount="53">
  <si>
    <t>Sales/Receipts: February-July</t>
  </si>
  <si>
    <t>Class</t>
  </si>
  <si>
    <t>Tot Book Receipts $</t>
  </si>
  <si>
    <t>LY Tot Book Receipts $</t>
  </si>
  <si>
    <t>TY AUR</t>
  </si>
  <si>
    <t>LY AUR</t>
  </si>
  <si>
    <t>Tot Sales $</t>
  </si>
  <si>
    <t>LY Tot Sales $</t>
  </si>
  <si>
    <t>Tot GM $</t>
  </si>
  <si>
    <t>LY Tot GM $</t>
  </si>
  <si>
    <t>Tot GM %</t>
  </si>
  <si>
    <t>LY Tot GM %</t>
  </si>
  <si>
    <t>Tot Receipt Units</t>
  </si>
  <si>
    <t>LY Tot Receipt Units</t>
  </si>
  <si>
    <t>Tot Sales Units</t>
  </si>
  <si>
    <t>LY Tot Sales Units</t>
  </si>
  <si>
    <t>Tot Sell Thru %</t>
  </si>
  <si>
    <t>LY Tot Sell Thru %</t>
  </si>
  <si>
    <t>Total Liz Casual</t>
  </si>
  <si>
    <t>Tot Book OH $</t>
  </si>
  <si>
    <t>LY Tot Book OH $</t>
  </si>
  <si>
    <t>Tot OH Units</t>
  </si>
  <si>
    <t>LY Tot OH Units</t>
  </si>
  <si>
    <t>BLZ/JKT</t>
  </si>
  <si>
    <t>KNIT PANTS</t>
  </si>
  <si>
    <t>KNIT TOPS</t>
  </si>
  <si>
    <t>MISC/VEST</t>
  </si>
  <si>
    <t>SHORTS/SKORTS</t>
  </si>
  <si>
    <t>SKIRTS</t>
  </si>
  <si>
    <t>SPTSWR DR/JUMP</t>
  </si>
  <si>
    <t>SWEATERS</t>
  </si>
  <si>
    <t>W REPL BOTTOMS</t>
  </si>
  <si>
    <t>WOVEN PANTS</t>
  </si>
  <si>
    <t>WOVEN TOPS</t>
  </si>
  <si>
    <t>TOPS ---&gt;</t>
  </si>
  <si>
    <t>BOTTOMS----&gt;</t>
  </si>
  <si>
    <t>JACKETS---&gt;</t>
  </si>
  <si>
    <t>TOTAL LIZ CASUAL</t>
  </si>
  <si>
    <t>LY % TTL Receipts</t>
  </si>
  <si>
    <t>LY % TTL Sales</t>
  </si>
  <si>
    <t>Short Sleeve Polos</t>
  </si>
  <si>
    <t>Graphic Tees</t>
  </si>
  <si>
    <t>Short Sleeve Woven Shirts</t>
  </si>
  <si>
    <t>Long Sleeve Woven Shirts</t>
  </si>
  <si>
    <t>Henleys</t>
  </si>
  <si>
    <t>Product: Spring 2025 Men's Tops</t>
  </si>
  <si>
    <t>Planned GM 38.2%</t>
  </si>
  <si>
    <t>TOTAL Men's Tops</t>
  </si>
  <si>
    <t>Plan Up</t>
  </si>
  <si>
    <t>Plan Down</t>
  </si>
  <si>
    <t>Plan Flat</t>
  </si>
  <si>
    <t>% to Total Spring 2025</t>
  </si>
  <si>
    <t>Spring 2025 Total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</si>
</sst>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_(* #,##0_);_(* \(#,##0\);_(* &quot;-&quot;??_);_(@_)"/>
    <numFmt numFmtId="167" formatCode="&quot;$&quot;#,##0.0_);[Red]\(&quot;$&quot;#,##0.0\)"/>
    <numFmt numFmtId="168" formatCode="&quot;$&quot;#,##0"/>
    <numFmt numFmtId="169" formatCode="0.000"/>
    <numFmt numFmtId="170" formatCode="&quot;$&quot;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Arial Unicode MS"/>
      <family val="2"/>
    </font>
    <font>
      <b/>
      <sz val="10"/>
      <color indexed="8"/>
      <name val="Arial Unicode MS"/>
      <family val="2"/>
    </font>
    <font>
      <sz val="10"/>
      <name val="Arial Unicode MS"/>
      <family val="2"/>
    </font>
    <font>
      <sz val="16"/>
      <name val="Arial"/>
      <family val="2"/>
    </font>
    <font>
      <b/>
      <sz val="12"/>
      <color indexed="12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9"/>
      <color indexed="8"/>
      <name val="Times New Roman"/>
      <family val="1"/>
    </font>
    <font>
      <sz val="10"/>
      <color indexed="8"/>
      <name val="Times New Roman"/>
      <family val="1"/>
    </font>
    <font>
      <sz val="9"/>
      <name val="Arial"/>
      <family val="2"/>
    </font>
    <font>
      <sz val="10"/>
      <name val="Times New Roman"/>
      <family val="1"/>
    </font>
    <font>
      <sz val="9"/>
      <color indexed="8"/>
      <name val="Times New Roman"/>
      <family val="1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i/>
      <sz val="10"/>
      <color indexed="8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Times New Roman"/>
      <family val="1"/>
    </font>
    <font>
      <b/>
      <sz val="11"/>
      <color rgb="FF006100"/>
      <name val="Times New Roman"/>
      <family val="1"/>
    </font>
    <font>
      <b/>
      <sz val="11"/>
      <color rgb="FF9C0006"/>
      <name val="Times New Roman"/>
      <family val="1"/>
    </font>
    <font>
      <b/>
      <sz val="11"/>
      <color rgb="FF9C57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22"/>
      </top>
      <bottom style="medium">
        <color indexed="2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2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22"/>
      </right>
      <top style="medium">
        <color indexed="64"/>
      </top>
      <bottom/>
      <diagonal/>
    </border>
    <border>
      <left style="medium">
        <color indexed="22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22"/>
      </right>
      <top/>
      <bottom/>
      <diagonal/>
    </border>
    <border>
      <left style="medium">
        <color indexed="22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22"/>
      </right>
      <top/>
      <bottom style="medium">
        <color indexed="64"/>
      </bottom>
      <diagonal/>
    </border>
    <border>
      <left style="medium">
        <color indexed="22"/>
      </left>
      <right style="medium">
        <color indexed="64"/>
      </right>
      <top/>
      <bottom style="medium">
        <color indexed="64"/>
      </bottom>
      <diagonal/>
    </border>
    <border>
      <left style="medium">
        <color indexed="9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0" applyNumberFormat="0" applyBorder="0" applyAlignment="0" applyProtection="0"/>
  </cellStyleXfs>
  <cellXfs count="172">
    <xf numFmtId="0" fontId="0" fillId="0" borderId="0" xfId="0"/>
    <xf numFmtId="0" fontId="3" fillId="2" borderId="0" xfId="0" applyFont="1" applyFill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right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7" fillId="2" borderId="0" xfId="0" quotePrefix="1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 applyAlignment="1">
      <alignment horizontal="center"/>
    </xf>
    <xf numFmtId="0" fontId="11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wrapText="1"/>
    </xf>
    <xf numFmtId="0" fontId="11" fillId="2" borderId="2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2" xfId="0" applyFont="1" applyFill="1" applyBorder="1" applyAlignment="1">
      <alignment horizontal="center" wrapText="1"/>
    </xf>
    <xf numFmtId="0" fontId="13" fillId="2" borderId="3" xfId="0" applyFont="1" applyFill="1" applyBorder="1" applyAlignment="1">
      <alignment horizontal="left" vertical="center" wrapText="1"/>
    </xf>
    <xf numFmtId="6" fontId="13" fillId="2" borderId="4" xfId="0" applyNumberFormat="1" applyFont="1" applyFill="1" applyBorder="1" applyAlignment="1">
      <alignment horizontal="right" vertical="center"/>
    </xf>
    <xf numFmtId="165" fontId="14" fillId="2" borderId="6" xfId="0" applyNumberFormat="1" applyFont="1" applyFill="1" applyBorder="1"/>
    <xf numFmtId="165" fontId="14" fillId="2" borderId="4" xfId="0" applyNumberFormat="1" applyFont="1" applyFill="1" applyBorder="1"/>
    <xf numFmtId="0" fontId="0" fillId="2" borderId="6" xfId="0" applyFill="1" applyBorder="1"/>
    <xf numFmtId="6" fontId="13" fillId="2" borderId="6" xfId="0" applyNumberFormat="1" applyFont="1" applyFill="1" applyBorder="1" applyAlignment="1">
      <alignment horizontal="right" vertical="center"/>
    </xf>
    <xf numFmtId="0" fontId="0" fillId="2" borderId="4" xfId="0" applyFill="1" applyBorder="1"/>
    <xf numFmtId="8" fontId="15" fillId="2" borderId="6" xfId="0" applyNumberFormat="1" applyFont="1" applyFill="1" applyBorder="1"/>
    <xf numFmtId="9" fontId="16" fillId="2" borderId="6" xfId="0" applyNumberFormat="1" applyFont="1" applyFill="1" applyBorder="1" applyAlignment="1">
      <alignment horizontal="right" vertical="center"/>
    </xf>
    <xf numFmtId="3" fontId="13" fillId="2" borderId="6" xfId="0" applyNumberFormat="1" applyFont="1" applyFill="1" applyBorder="1" applyAlignment="1">
      <alignment horizontal="right" vertical="center"/>
    </xf>
    <xf numFmtId="3" fontId="13" fillId="2" borderId="4" xfId="0" applyNumberFormat="1" applyFont="1" applyFill="1" applyBorder="1" applyAlignment="1">
      <alignment horizontal="right" vertical="center"/>
    </xf>
    <xf numFmtId="164" fontId="16" fillId="2" borderId="4" xfId="0" applyNumberFormat="1" applyFont="1" applyFill="1" applyBorder="1" applyAlignment="1">
      <alignment horizontal="right" vertical="center"/>
    </xf>
    <xf numFmtId="0" fontId="13" fillId="3" borderId="7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right" vertical="center"/>
    </xf>
    <xf numFmtId="166" fontId="13" fillId="2" borderId="4" xfId="1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right" vertical="center"/>
    </xf>
    <xf numFmtId="0" fontId="0" fillId="2" borderId="8" xfId="0" applyFill="1" applyBorder="1"/>
    <xf numFmtId="0" fontId="13" fillId="3" borderId="9" xfId="0" applyFont="1" applyFill="1" applyBorder="1" applyAlignment="1">
      <alignment horizontal="left" vertical="center" wrapText="1"/>
    </xf>
    <xf numFmtId="6" fontId="13" fillId="2" borderId="10" xfId="0" applyNumberFormat="1" applyFont="1" applyFill="1" applyBorder="1" applyAlignment="1">
      <alignment horizontal="right" vertical="center"/>
    </xf>
    <xf numFmtId="165" fontId="14" fillId="0" borderId="10" xfId="0" applyNumberFormat="1" applyFont="1" applyBorder="1"/>
    <xf numFmtId="167" fontId="13" fillId="2" borderId="10" xfId="0" applyNumberFormat="1" applyFont="1" applyFill="1" applyBorder="1" applyAlignment="1">
      <alignment horizontal="right" vertical="center"/>
    </xf>
    <xf numFmtId="0" fontId="0" fillId="0" borderId="10" xfId="0" applyBorder="1"/>
    <xf numFmtId="9" fontId="16" fillId="0" borderId="10" xfId="0" applyNumberFormat="1" applyFont="1" applyBorder="1" applyAlignment="1">
      <alignment horizontal="right" vertical="center"/>
    </xf>
    <xf numFmtId="3" fontId="13" fillId="2" borderId="10" xfId="0" applyNumberFormat="1" applyFont="1" applyFill="1" applyBorder="1" applyAlignment="1">
      <alignment horizontal="right" vertical="center"/>
    </xf>
    <xf numFmtId="3" fontId="13" fillId="2" borderId="11" xfId="0" applyNumberFormat="1" applyFont="1" applyFill="1" applyBorder="1" applyAlignment="1">
      <alignment horizontal="right" vertical="center"/>
    </xf>
    <xf numFmtId="164" fontId="16" fillId="0" borderId="10" xfId="0" applyNumberFormat="1" applyFont="1" applyBorder="1" applyAlignment="1">
      <alignment horizontal="right" vertical="center"/>
    </xf>
    <xf numFmtId="0" fontId="13" fillId="3" borderId="3" xfId="0" applyFont="1" applyFill="1" applyBorder="1" applyAlignment="1">
      <alignment horizontal="left" vertical="center" wrapText="1"/>
    </xf>
    <xf numFmtId="165" fontId="14" fillId="2" borderId="10" xfId="0" applyNumberFormat="1" applyFont="1" applyFill="1" applyBorder="1"/>
    <xf numFmtId="165" fontId="14" fillId="0" borderId="8" xfId="0" applyNumberFormat="1" applyFont="1" applyBorder="1"/>
    <xf numFmtId="9" fontId="16" fillId="2" borderId="10" xfId="0" applyNumberFormat="1" applyFont="1" applyFill="1" applyBorder="1" applyAlignment="1">
      <alignment horizontal="right" vertical="center"/>
    </xf>
    <xf numFmtId="165" fontId="14" fillId="2" borderId="8" xfId="0" applyNumberFormat="1" applyFont="1" applyFill="1" applyBorder="1"/>
    <xf numFmtId="0" fontId="0" fillId="2" borderId="10" xfId="0" applyFill="1" applyBorder="1"/>
    <xf numFmtId="0" fontId="11" fillId="2" borderId="10" xfId="0" applyFont="1" applyFill="1" applyBorder="1" applyAlignment="1">
      <alignment horizontal="center" wrapText="1"/>
    </xf>
    <xf numFmtId="6" fontId="13" fillId="2" borderId="5" xfId="0" applyNumberFormat="1" applyFont="1" applyFill="1" applyBorder="1" applyAlignment="1">
      <alignment horizontal="right" vertical="center"/>
    </xf>
    <xf numFmtId="167" fontId="13" fillId="2" borderId="5" xfId="0" applyNumberFormat="1" applyFont="1" applyFill="1" applyBorder="1" applyAlignment="1">
      <alignment horizontal="right" vertical="center"/>
    </xf>
    <xf numFmtId="0" fontId="0" fillId="2" borderId="5" xfId="0" applyFill="1" applyBorder="1"/>
    <xf numFmtId="9" fontId="16" fillId="2" borderId="5" xfId="0" applyNumberFormat="1" applyFont="1" applyFill="1" applyBorder="1" applyAlignment="1">
      <alignment horizontal="right" vertical="center"/>
    </xf>
    <xf numFmtId="0" fontId="17" fillId="2" borderId="0" xfId="0" applyFont="1" applyFill="1"/>
    <xf numFmtId="3" fontId="13" fillId="2" borderId="5" xfId="0" applyNumberFormat="1" applyFont="1" applyFill="1" applyBorder="1" applyAlignment="1">
      <alignment horizontal="right" vertical="center"/>
    </xf>
    <xf numFmtId="0" fontId="18" fillId="2" borderId="0" xfId="0" applyFont="1" applyFill="1"/>
    <xf numFmtId="0" fontId="19" fillId="2" borderId="12" xfId="0" applyFont="1" applyFill="1" applyBorder="1" applyAlignment="1">
      <alignment horizontal="right" vertical="center" wrapText="1"/>
    </xf>
    <xf numFmtId="6" fontId="12" fillId="2" borderId="1" xfId="0" applyNumberFormat="1" applyFont="1" applyFill="1" applyBorder="1" applyAlignment="1">
      <alignment horizontal="right" vertical="center"/>
    </xf>
    <xf numFmtId="165" fontId="20" fillId="2" borderId="1" xfId="0" applyNumberFormat="1" applyFont="1" applyFill="1" applyBorder="1"/>
    <xf numFmtId="165" fontId="20" fillId="2" borderId="2" xfId="0" applyNumberFormat="1" applyFont="1" applyFill="1" applyBorder="1"/>
    <xf numFmtId="167" fontId="12" fillId="2" borderId="1" xfId="0" applyNumberFormat="1" applyFont="1" applyFill="1" applyBorder="1" applyAlignment="1">
      <alignment horizontal="right" vertical="center"/>
    </xf>
    <xf numFmtId="8" fontId="21" fillId="2" borderId="10" xfId="0" applyNumberFormat="1" applyFont="1" applyFill="1" applyBorder="1"/>
    <xf numFmtId="6" fontId="12" fillId="2" borderId="2" xfId="0" applyNumberFormat="1" applyFont="1" applyFill="1" applyBorder="1" applyAlignment="1">
      <alignment horizontal="right" vertical="center"/>
    </xf>
    <xf numFmtId="9" fontId="12" fillId="2" borderId="1" xfId="0" applyNumberFormat="1" applyFont="1" applyFill="1" applyBorder="1" applyAlignment="1">
      <alignment horizontal="right" vertical="center"/>
    </xf>
    <xf numFmtId="38" fontId="12" fillId="2" borderId="1" xfId="0" applyNumberFormat="1" applyFont="1" applyFill="1" applyBorder="1" applyAlignment="1">
      <alignment horizontal="right" vertical="center"/>
    </xf>
    <xf numFmtId="38" fontId="12" fillId="2" borderId="2" xfId="0" applyNumberFormat="1" applyFont="1" applyFill="1" applyBorder="1" applyAlignment="1">
      <alignment horizontal="right" vertical="center"/>
    </xf>
    <xf numFmtId="9" fontId="12" fillId="2" borderId="2" xfId="0" applyNumberFormat="1" applyFont="1" applyFill="1" applyBorder="1" applyAlignment="1">
      <alignment horizontal="right" vertical="center"/>
    </xf>
    <xf numFmtId="0" fontId="19" fillId="2" borderId="13" xfId="0" applyFont="1" applyFill="1" applyBorder="1" applyAlignment="1">
      <alignment horizontal="right" vertical="center" wrapText="1"/>
    </xf>
    <xf numFmtId="6" fontId="12" fillId="2" borderId="10" xfId="0" applyNumberFormat="1" applyFont="1" applyFill="1" applyBorder="1" applyAlignment="1">
      <alignment horizontal="right" vertical="center"/>
    </xf>
    <xf numFmtId="6" fontId="12" fillId="2" borderId="8" xfId="0" applyNumberFormat="1" applyFont="1" applyFill="1" applyBorder="1" applyAlignment="1">
      <alignment horizontal="right" vertical="center"/>
    </xf>
    <xf numFmtId="165" fontId="20" fillId="2" borderId="10" xfId="0" applyNumberFormat="1" applyFont="1" applyFill="1" applyBorder="1"/>
    <xf numFmtId="165" fontId="20" fillId="2" borderId="8" xfId="0" applyNumberFormat="1" applyFont="1" applyFill="1" applyBorder="1"/>
    <xf numFmtId="167" fontId="12" fillId="2" borderId="8" xfId="0" applyNumberFormat="1" applyFont="1" applyFill="1" applyBorder="1" applyAlignment="1">
      <alignment horizontal="right" vertical="center"/>
    </xf>
    <xf numFmtId="9" fontId="12" fillId="2" borderId="10" xfId="0" applyNumberFormat="1" applyFont="1" applyFill="1" applyBorder="1" applyAlignment="1">
      <alignment horizontal="right" vertical="center"/>
    </xf>
    <xf numFmtId="38" fontId="12" fillId="2" borderId="10" xfId="0" applyNumberFormat="1" applyFont="1" applyFill="1" applyBorder="1" applyAlignment="1">
      <alignment horizontal="right" vertical="center"/>
    </xf>
    <xf numFmtId="38" fontId="12" fillId="2" borderId="8" xfId="0" applyNumberFormat="1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horizontal="right" vertical="center" wrapText="1"/>
    </xf>
    <xf numFmtId="6" fontId="12" fillId="2" borderId="5" xfId="0" applyNumberFormat="1" applyFont="1" applyFill="1" applyBorder="1" applyAlignment="1">
      <alignment horizontal="right" vertical="center"/>
    </xf>
    <xf numFmtId="6" fontId="12" fillId="2" borderId="15" xfId="0" applyNumberFormat="1" applyFont="1" applyFill="1" applyBorder="1" applyAlignment="1">
      <alignment horizontal="right" vertical="center"/>
    </xf>
    <xf numFmtId="167" fontId="12" fillId="2" borderId="15" xfId="0" applyNumberFormat="1" applyFont="1" applyFill="1" applyBorder="1" applyAlignment="1">
      <alignment horizontal="right" vertical="center"/>
    </xf>
    <xf numFmtId="8" fontId="21" fillId="2" borderId="5" xfId="0" applyNumberFormat="1" applyFont="1" applyFill="1" applyBorder="1"/>
    <xf numFmtId="9" fontId="12" fillId="2" borderId="8" xfId="0" applyNumberFormat="1" applyFont="1" applyFill="1" applyBorder="1" applyAlignment="1">
      <alignment horizontal="right" vertical="center"/>
    </xf>
    <xf numFmtId="38" fontId="12" fillId="2" borderId="5" xfId="0" applyNumberFormat="1" applyFont="1" applyFill="1" applyBorder="1" applyAlignment="1">
      <alignment horizontal="right" vertical="center"/>
    </xf>
    <xf numFmtId="38" fontId="12" fillId="2" borderId="15" xfId="0" applyNumberFormat="1" applyFont="1" applyFill="1" applyBorder="1" applyAlignment="1">
      <alignment horizontal="right" vertical="center"/>
    </xf>
    <xf numFmtId="0" fontId="11" fillId="4" borderId="16" xfId="0" applyFont="1" applyFill="1" applyBorder="1" applyAlignment="1">
      <alignment horizontal="center" vertical="center"/>
    </xf>
    <xf numFmtId="6" fontId="11" fillId="4" borderId="5" xfId="0" applyNumberFormat="1" applyFont="1" applyFill="1" applyBorder="1" applyAlignment="1">
      <alignment horizontal="right" vertical="center"/>
    </xf>
    <xf numFmtId="165" fontId="21" fillId="4" borderId="5" xfId="0" applyNumberFormat="1" applyFont="1" applyFill="1" applyBorder="1"/>
    <xf numFmtId="9" fontId="11" fillId="4" borderId="16" xfId="0" applyNumberFormat="1" applyFont="1" applyFill="1" applyBorder="1" applyAlignment="1">
      <alignment horizontal="right" vertical="center"/>
    </xf>
    <xf numFmtId="38" fontId="11" fillId="4" borderId="5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11" fillId="2" borderId="16" xfId="0" quotePrefix="1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center" wrapText="1"/>
    </xf>
    <xf numFmtId="0" fontId="12" fillId="2" borderId="16" xfId="0" applyFont="1" applyFill="1" applyBorder="1" applyAlignment="1">
      <alignment horizontal="center" wrapText="1"/>
    </xf>
    <xf numFmtId="0" fontId="12" fillId="2" borderId="17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center" wrapText="1"/>
    </xf>
    <xf numFmtId="0" fontId="11" fillId="2" borderId="16" xfId="0" applyFont="1" applyFill="1" applyBorder="1" applyAlignment="1">
      <alignment horizontal="right" wrapText="1"/>
    </xf>
    <xf numFmtId="0" fontId="13" fillId="2" borderId="7" xfId="0" applyFont="1" applyFill="1" applyBorder="1" applyAlignment="1">
      <alignment horizontal="left" vertical="center" wrapText="1"/>
    </xf>
    <xf numFmtId="6" fontId="13" fillId="2" borderId="1" xfId="0" applyNumberFormat="1" applyFont="1" applyFill="1" applyBorder="1" applyAlignment="1">
      <alignment horizontal="right" vertical="center"/>
    </xf>
    <xf numFmtId="6" fontId="13" fillId="2" borderId="0" xfId="0" applyNumberFormat="1" applyFont="1" applyFill="1" applyAlignment="1">
      <alignment horizontal="right" vertical="center"/>
    </xf>
    <xf numFmtId="9" fontId="16" fillId="2" borderId="1" xfId="0" applyNumberFormat="1" applyFont="1" applyFill="1" applyBorder="1" applyAlignment="1">
      <alignment horizontal="right" vertical="center"/>
    </xf>
    <xf numFmtId="3" fontId="13" fillId="2" borderId="1" xfId="0" applyNumberFormat="1" applyFont="1" applyFill="1" applyBorder="1" applyAlignment="1">
      <alignment horizontal="right" vertical="center"/>
    </xf>
    <xf numFmtId="3" fontId="13" fillId="2" borderId="8" xfId="0" applyNumberFormat="1" applyFont="1" applyFill="1" applyBorder="1" applyAlignment="1">
      <alignment horizontal="right" vertical="center"/>
    </xf>
    <xf numFmtId="0" fontId="13" fillId="5" borderId="7" xfId="0" applyFont="1" applyFill="1" applyBorder="1" applyAlignment="1">
      <alignment horizontal="left" vertical="center" wrapText="1"/>
    </xf>
    <xf numFmtId="0" fontId="13" fillId="6" borderId="7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right" vertical="center"/>
    </xf>
    <xf numFmtId="3" fontId="13" fillId="2" borderId="15" xfId="0" applyNumberFormat="1" applyFont="1" applyFill="1" applyBorder="1" applyAlignment="1">
      <alignment horizontal="right" vertical="center"/>
    </xf>
    <xf numFmtId="6" fontId="12" fillId="2" borderId="0" xfId="0" applyNumberFormat="1" applyFont="1" applyFill="1" applyAlignment="1">
      <alignment horizontal="right" vertical="center"/>
    </xf>
    <xf numFmtId="6" fontId="12" fillId="2" borderId="18" xfId="0" applyNumberFormat="1" applyFont="1" applyFill="1" applyBorder="1" applyAlignment="1">
      <alignment horizontal="right" vertical="center"/>
    </xf>
    <xf numFmtId="6" fontId="12" fillId="2" borderId="19" xfId="0" applyNumberFormat="1" applyFont="1" applyFill="1" applyBorder="1" applyAlignment="1">
      <alignment horizontal="right" vertical="center"/>
    </xf>
    <xf numFmtId="6" fontId="12" fillId="2" borderId="20" xfId="0" applyNumberFormat="1" applyFont="1" applyFill="1" applyBorder="1" applyAlignment="1">
      <alignment horizontal="right" vertical="center"/>
    </xf>
    <xf numFmtId="6" fontId="12" fillId="2" borderId="21" xfId="0" applyNumberFormat="1" applyFont="1" applyFill="1" applyBorder="1" applyAlignment="1">
      <alignment horizontal="right" vertical="center"/>
    </xf>
    <xf numFmtId="6" fontId="12" fillId="2" borderId="22" xfId="0" applyNumberFormat="1" applyFont="1" applyFill="1" applyBorder="1" applyAlignment="1">
      <alignment horizontal="right" vertical="center"/>
    </xf>
    <xf numFmtId="6" fontId="12" fillId="2" borderId="23" xfId="0" applyNumberFormat="1" applyFont="1" applyFill="1" applyBorder="1" applyAlignment="1">
      <alignment horizontal="right" vertical="center"/>
    </xf>
    <xf numFmtId="6" fontId="11" fillId="4" borderId="15" xfId="0" applyNumberFormat="1" applyFont="1" applyFill="1" applyBorder="1" applyAlignment="1">
      <alignment horizontal="right" vertical="center"/>
    </xf>
    <xf numFmtId="165" fontId="21" fillId="4" borderId="8" xfId="0" applyNumberFormat="1" applyFont="1" applyFill="1" applyBorder="1"/>
    <xf numFmtId="6" fontId="11" fillId="4" borderId="0" xfId="0" applyNumberFormat="1" applyFont="1" applyFill="1" applyAlignment="1">
      <alignment horizontal="right" vertical="center"/>
    </xf>
    <xf numFmtId="6" fontId="11" fillId="4" borderId="14" xfId="0" applyNumberFormat="1" applyFont="1" applyFill="1" applyBorder="1" applyAlignment="1">
      <alignment horizontal="right" vertical="center"/>
    </xf>
    <xf numFmtId="6" fontId="11" fillId="4" borderId="24" xfId="0" applyNumberFormat="1" applyFont="1" applyFill="1" applyBorder="1" applyAlignment="1">
      <alignment horizontal="right" vertical="center"/>
    </xf>
    <xf numFmtId="9" fontId="11" fillId="4" borderId="17" xfId="0" applyNumberFormat="1" applyFont="1" applyFill="1" applyBorder="1" applyAlignment="1">
      <alignment horizontal="right" vertical="center"/>
    </xf>
    <xf numFmtId="38" fontId="11" fillId="4" borderId="15" xfId="0" applyNumberFormat="1" applyFont="1" applyFill="1" applyBorder="1" applyAlignment="1">
      <alignment horizontal="right" vertical="center"/>
    </xf>
    <xf numFmtId="38" fontId="11" fillId="4" borderId="8" xfId="0" applyNumberFormat="1" applyFont="1" applyFill="1" applyBorder="1" applyAlignment="1">
      <alignment horizontal="right" vertical="center"/>
    </xf>
    <xf numFmtId="165" fontId="14" fillId="2" borderId="0" xfId="0" applyNumberFormat="1" applyFont="1" applyFill="1"/>
    <xf numFmtId="0" fontId="10" fillId="7" borderId="5" xfId="0" applyFont="1" applyFill="1" applyBorder="1"/>
    <xf numFmtId="8" fontId="21" fillId="7" borderId="5" xfId="0" applyNumberFormat="1" applyFont="1" applyFill="1" applyBorder="1"/>
    <xf numFmtId="168" fontId="0" fillId="2" borderId="0" xfId="0" applyNumberFormat="1" applyFill="1"/>
    <xf numFmtId="10" fontId="0" fillId="2" borderId="0" xfId="0" applyNumberFormat="1" applyFill="1"/>
    <xf numFmtId="169" fontId="0" fillId="2" borderId="0" xfId="0" applyNumberFormat="1" applyFill="1"/>
    <xf numFmtId="170" fontId="25" fillId="11" borderId="25" xfId="0" applyNumberFormat="1" applyFont="1" applyFill="1" applyBorder="1"/>
    <xf numFmtId="0" fontId="2" fillId="12" borderId="0" xfId="0" applyFont="1" applyFill="1" applyAlignment="1">
      <alignment wrapText="1"/>
    </xf>
    <xf numFmtId="164" fontId="13" fillId="12" borderId="4" xfId="2" applyNumberFormat="1" applyFont="1" applyFill="1" applyBorder="1" applyAlignment="1">
      <alignment horizontal="right" vertical="center"/>
    </xf>
    <xf numFmtId="0" fontId="11" fillId="7" borderId="16" xfId="0" applyFont="1" applyFill="1" applyBorder="1" applyAlignment="1">
      <alignment horizontal="center" vertical="center"/>
    </xf>
    <xf numFmtId="6" fontId="11" fillId="7" borderId="5" xfId="0" applyNumberFormat="1" applyFont="1" applyFill="1" applyBorder="1" applyAlignment="1">
      <alignment horizontal="right" vertical="center"/>
    </xf>
    <xf numFmtId="9" fontId="11" fillId="7" borderId="5" xfId="2" applyFont="1" applyFill="1" applyBorder="1" applyAlignment="1">
      <alignment horizontal="right" vertical="center"/>
    </xf>
    <xf numFmtId="165" fontId="21" fillId="7" borderId="5" xfId="0" applyNumberFormat="1" applyFont="1" applyFill="1" applyBorder="1"/>
    <xf numFmtId="165" fontId="21" fillId="7" borderId="15" xfId="0" applyNumberFormat="1" applyFont="1" applyFill="1" applyBorder="1"/>
    <xf numFmtId="0" fontId="10" fillId="7" borderId="0" xfId="0" applyFont="1" applyFill="1"/>
    <xf numFmtId="9" fontId="11" fillId="7" borderId="16" xfId="0" applyNumberFormat="1" applyFont="1" applyFill="1" applyBorder="1" applyAlignment="1">
      <alignment horizontal="right" vertical="center"/>
    </xf>
    <xf numFmtId="164" fontId="11" fillId="7" borderId="17" xfId="0" applyNumberFormat="1" applyFont="1" applyFill="1" applyBorder="1" applyAlignment="1">
      <alignment horizontal="right" vertical="center"/>
    </xf>
    <xf numFmtId="38" fontId="11" fillId="7" borderId="5" xfId="0" applyNumberFormat="1" applyFont="1" applyFill="1" applyBorder="1" applyAlignment="1">
      <alignment horizontal="right" vertical="center"/>
    </xf>
    <xf numFmtId="164" fontId="11" fillId="7" borderId="2" xfId="0" applyNumberFormat="1" applyFont="1" applyFill="1" applyBorder="1" applyAlignment="1">
      <alignment horizontal="right" vertical="center"/>
    </xf>
    <xf numFmtId="0" fontId="22" fillId="8" borderId="26" xfId="4" applyBorder="1"/>
    <xf numFmtId="0" fontId="23" fillId="9" borderId="26" xfId="5" applyBorder="1"/>
    <xf numFmtId="164" fontId="22" fillId="8" borderId="6" xfId="4" applyNumberFormat="1" applyBorder="1" applyAlignment="1">
      <alignment horizontal="right" vertical="center"/>
    </xf>
    <xf numFmtId="164" fontId="23" fillId="9" borderId="6" xfId="5" applyNumberFormat="1" applyBorder="1" applyAlignment="1">
      <alignment horizontal="right" vertical="center"/>
    </xf>
    <xf numFmtId="164" fontId="26" fillId="8" borderId="6" xfId="4" applyNumberFormat="1" applyFont="1" applyBorder="1" applyAlignment="1">
      <alignment horizontal="left" vertical="center"/>
    </xf>
    <xf numFmtId="164" fontId="27" fillId="9" borderId="6" xfId="5" applyNumberFormat="1" applyFont="1" applyBorder="1" applyAlignment="1">
      <alignment horizontal="left" vertical="center"/>
    </xf>
    <xf numFmtId="0" fontId="11" fillId="2" borderId="8" xfId="0" applyFont="1" applyFill="1" applyBorder="1" applyAlignment="1">
      <alignment horizontal="center" wrapText="1"/>
    </xf>
    <xf numFmtId="0" fontId="24" fillId="10" borderId="26" xfId="6" applyBorder="1"/>
    <xf numFmtId="164" fontId="24" fillId="10" borderId="6" xfId="6" applyNumberFormat="1" applyBorder="1" applyAlignment="1">
      <alignment horizontal="right" vertical="center"/>
    </xf>
    <xf numFmtId="10" fontId="0" fillId="13" borderId="16" xfId="0" applyNumberFormat="1" applyFill="1" applyBorder="1"/>
    <xf numFmtId="44" fontId="0" fillId="2" borderId="26" xfId="3" applyFont="1" applyFill="1" applyBorder="1"/>
    <xf numFmtId="44" fontId="0" fillId="13" borderId="16" xfId="3" applyFont="1" applyFill="1" applyBorder="1"/>
    <xf numFmtId="164" fontId="28" fillId="10" borderId="6" xfId="6" applyNumberFormat="1" applyFont="1" applyBorder="1" applyAlignment="1">
      <alignment horizontal="left" vertical="center"/>
    </xf>
    <xf numFmtId="0" fontId="2" fillId="12" borderId="1" xfId="0" applyFont="1" applyFill="1" applyBorder="1" applyAlignment="1">
      <alignment wrapText="1"/>
    </xf>
    <xf numFmtId="0" fontId="24" fillId="10" borderId="27" xfId="6" applyBorder="1"/>
    <xf numFmtId="164" fontId="0" fillId="14" borderId="26" xfId="2" applyNumberFormat="1" applyFont="1" applyFill="1" applyBorder="1"/>
    <xf numFmtId="165" fontId="0" fillId="2" borderId="26" xfId="0" applyNumberFormat="1" applyFill="1" applyBorder="1"/>
    <xf numFmtId="170" fontId="15" fillId="0" borderId="25" xfId="0" applyNumberFormat="1" applyFont="1" applyBorder="1"/>
    <xf numFmtId="170" fontId="15" fillId="0" borderId="0" xfId="0" applyNumberFormat="1" applyFont="1"/>
    <xf numFmtId="165" fontId="0" fillId="2" borderId="0" xfId="0" applyNumberFormat="1" applyFill="1"/>
    <xf numFmtId="44" fontId="0" fillId="2" borderId="0" xfId="3" applyFont="1" applyFill="1" applyBorder="1"/>
    <xf numFmtId="10" fontId="22" fillId="8" borderId="26" xfId="4" applyNumberFormat="1" applyBorder="1"/>
    <xf numFmtId="10" fontId="23" fillId="9" borderId="26" xfId="5" applyNumberFormat="1" applyBorder="1"/>
    <xf numFmtId="10" fontId="24" fillId="10" borderId="26" xfId="6" applyNumberFormat="1" applyBorder="1"/>
    <xf numFmtId="164" fontId="23" fillId="9" borderId="26" xfId="5" applyNumberFormat="1" applyBorder="1"/>
    <xf numFmtId="165" fontId="13" fillId="2" borderId="4" xfId="0" applyNumberFormat="1" applyFont="1" applyFill="1" applyBorder="1" applyAlignment="1">
      <alignment horizontal="right" vertical="center"/>
    </xf>
    <xf numFmtId="10" fontId="13" fillId="2" borderId="4" xfId="0" applyNumberFormat="1" applyFont="1" applyFill="1" applyBorder="1" applyAlignment="1">
      <alignment horizontal="right" vertical="center"/>
    </xf>
    <xf numFmtId="164" fontId="13" fillId="2" borderId="4" xfId="0" applyNumberFormat="1" applyFont="1" applyFill="1" applyBorder="1" applyAlignment="1">
      <alignment horizontal="right" vertical="center"/>
    </xf>
    <xf numFmtId="10" fontId="13" fillId="2" borderId="6" xfId="0" applyNumberFormat="1" applyFont="1" applyFill="1" applyBorder="1" applyAlignment="1">
      <alignment horizontal="right" vertical="center"/>
    </xf>
    <xf numFmtId="164" fontId="13" fillId="2" borderId="6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center"/>
    </xf>
  </cellXfs>
  <cellStyles count="7">
    <cellStyle name="Bad" xfId="5" builtinId="27"/>
    <cellStyle name="Comma" xfId="1" builtinId="3"/>
    <cellStyle name="Currency" xfId="3" builtinId="4"/>
    <cellStyle name="Good" xfId="4" builtinId="26"/>
    <cellStyle name="Neutral" xfId="6" builtinId="2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B10F-CF24-4640-AD9E-0ED2BCF89AFB}">
  <dimension ref="A1:AD54"/>
  <sheetViews>
    <sheetView tabSelected="1" topLeftCell="A5" workbookViewId="0">
      <selection activeCell="P52" sqref="P52"/>
    </sheetView>
  </sheetViews>
  <sheetFormatPr baseColWidth="10" defaultColWidth="8.83203125" defaultRowHeight="15" x14ac:dyDescent="0.2"/>
  <cols>
    <col min="1" max="1" width="26.5" style="2" bestFit="1" customWidth="1"/>
    <col min="2" max="2" width="18.33203125" style="2" bestFit="1" customWidth="1"/>
    <col min="3" max="3" width="18.33203125" style="2" customWidth="1"/>
    <col min="4" max="4" width="16.5" style="2" bestFit="1" customWidth="1"/>
    <col min="5" max="5" width="9.1640625" style="2"/>
    <col min="6" max="6" width="11.33203125" style="2" customWidth="1"/>
    <col min="7" max="7" width="9.6640625" style="2" bestFit="1" customWidth="1"/>
    <col min="8" max="8" width="2.33203125" style="2" customWidth="1"/>
    <col min="9" max="9" width="16.33203125" style="2" bestFit="1" customWidth="1"/>
    <col min="10" max="10" width="19" style="2" customWidth="1"/>
    <col min="11" max="11" width="18" style="2" bestFit="1" customWidth="1"/>
    <col min="12" max="12" width="10.5" style="2" customWidth="1"/>
    <col min="13" max="14" width="11.33203125" style="2" customWidth="1"/>
    <col min="15" max="15" width="2.5" style="2" customWidth="1"/>
    <col min="16" max="16" width="16.1640625" style="3" bestFit="1" customWidth="1"/>
    <col min="17" max="17" width="16.5" style="2" bestFit="1" customWidth="1"/>
    <col min="18" max="18" width="7.33203125" style="2" bestFit="1" customWidth="1"/>
    <col min="19" max="19" width="12" style="2" customWidth="1"/>
    <col min="20" max="20" width="2.5" style="2" customWidth="1"/>
    <col min="21" max="21" width="13.33203125" style="2" bestFit="1" customWidth="1"/>
    <col min="22" max="22" width="12.6640625" style="2" bestFit="1" customWidth="1"/>
    <col min="23" max="23" width="2.5" style="2" customWidth="1"/>
    <col min="24" max="24" width="13.5" style="2" bestFit="1" customWidth="1"/>
    <col min="25" max="25" width="11.1640625" style="2" bestFit="1" customWidth="1"/>
    <col min="26" max="26" width="1.6640625" style="2" customWidth="1"/>
    <col min="27" max="27" width="7" style="2" customWidth="1"/>
    <col min="28" max="28" width="7.5" style="2" customWidth="1"/>
    <col min="29" max="29" width="1.83203125" style="2" customWidth="1"/>
    <col min="30" max="30" width="1.5" style="2" customWidth="1"/>
    <col min="31" max="31" width="2.1640625" style="2" customWidth="1"/>
    <col min="32" max="258" width="9.1640625" style="2"/>
    <col min="259" max="259" width="20.6640625" style="2" customWidth="1"/>
    <col min="260" max="260" width="18.33203125" style="2" bestFit="1" customWidth="1"/>
    <col min="261" max="261" width="16.5" style="2" bestFit="1" customWidth="1"/>
    <col min="262" max="262" width="9.1640625" style="2"/>
    <col min="263" max="263" width="11.33203125" style="2" customWidth="1"/>
    <col min="264" max="264" width="9.6640625" style="2" bestFit="1" customWidth="1"/>
    <col min="265" max="265" width="2.33203125" style="2" customWidth="1"/>
    <col min="266" max="266" width="16.33203125" style="2" bestFit="1" customWidth="1"/>
    <col min="267" max="267" width="18" style="2" bestFit="1" customWidth="1"/>
    <col min="268" max="268" width="10.5" style="2" customWidth="1"/>
    <col min="269" max="270" width="11.33203125" style="2" customWidth="1"/>
    <col min="271" max="271" width="2.5" style="2" customWidth="1"/>
    <col min="272" max="272" width="16.1640625" style="2" bestFit="1" customWidth="1"/>
    <col min="273" max="273" width="16.5" style="2" bestFit="1" customWidth="1"/>
    <col min="274" max="274" width="8" style="2" customWidth="1"/>
    <col min="275" max="275" width="7.5" style="2" customWidth="1"/>
    <col min="276" max="276" width="2.5" style="2" customWidth="1"/>
    <col min="277" max="277" width="13.33203125" style="2" bestFit="1" customWidth="1"/>
    <col min="278" max="278" width="12.6640625" style="2" bestFit="1" customWidth="1"/>
    <col min="279" max="279" width="2.5" style="2" customWidth="1"/>
    <col min="280" max="280" width="13.5" style="2" bestFit="1" customWidth="1"/>
    <col min="281" max="281" width="11.1640625" style="2" bestFit="1" customWidth="1"/>
    <col min="282" max="282" width="1.6640625" style="2" customWidth="1"/>
    <col min="283" max="283" width="7" style="2" customWidth="1"/>
    <col min="284" max="284" width="7.5" style="2" customWidth="1"/>
    <col min="285" max="285" width="1.83203125" style="2" customWidth="1"/>
    <col min="286" max="286" width="1.5" style="2" customWidth="1"/>
    <col min="287" max="287" width="2.1640625" style="2" customWidth="1"/>
    <col min="288" max="514" width="9.1640625" style="2"/>
    <col min="515" max="515" width="20.6640625" style="2" customWidth="1"/>
    <col min="516" max="516" width="18.33203125" style="2" bestFit="1" customWidth="1"/>
    <col min="517" max="517" width="16.5" style="2" bestFit="1" customWidth="1"/>
    <col min="518" max="518" width="9.1640625" style="2"/>
    <col min="519" max="519" width="11.33203125" style="2" customWidth="1"/>
    <col min="520" max="520" width="9.6640625" style="2" bestFit="1" customWidth="1"/>
    <col min="521" max="521" width="2.33203125" style="2" customWidth="1"/>
    <col min="522" max="522" width="16.33203125" style="2" bestFit="1" customWidth="1"/>
    <col min="523" max="523" width="18" style="2" bestFit="1" customWidth="1"/>
    <col min="524" max="524" width="10.5" style="2" customWidth="1"/>
    <col min="525" max="526" width="11.33203125" style="2" customWidth="1"/>
    <col min="527" max="527" width="2.5" style="2" customWidth="1"/>
    <col min="528" max="528" width="16.1640625" style="2" bestFit="1" customWidth="1"/>
    <col min="529" max="529" width="16.5" style="2" bestFit="1" customWidth="1"/>
    <col min="530" max="530" width="8" style="2" customWidth="1"/>
    <col min="531" max="531" width="7.5" style="2" customWidth="1"/>
    <col min="532" max="532" width="2.5" style="2" customWidth="1"/>
    <col min="533" max="533" width="13.33203125" style="2" bestFit="1" customWidth="1"/>
    <col min="534" max="534" width="12.6640625" style="2" bestFit="1" customWidth="1"/>
    <col min="535" max="535" width="2.5" style="2" customWidth="1"/>
    <col min="536" max="536" width="13.5" style="2" bestFit="1" customWidth="1"/>
    <col min="537" max="537" width="11.1640625" style="2" bestFit="1" customWidth="1"/>
    <col min="538" max="538" width="1.6640625" style="2" customWidth="1"/>
    <col min="539" max="539" width="7" style="2" customWidth="1"/>
    <col min="540" max="540" width="7.5" style="2" customWidth="1"/>
    <col min="541" max="541" width="1.83203125" style="2" customWidth="1"/>
    <col min="542" max="542" width="1.5" style="2" customWidth="1"/>
    <col min="543" max="543" width="2.1640625" style="2" customWidth="1"/>
    <col min="544" max="770" width="9.1640625" style="2"/>
    <col min="771" max="771" width="20.6640625" style="2" customWidth="1"/>
    <col min="772" max="772" width="18.33203125" style="2" bestFit="1" customWidth="1"/>
    <col min="773" max="773" width="16.5" style="2" bestFit="1" customWidth="1"/>
    <col min="774" max="774" width="9.1640625" style="2"/>
    <col min="775" max="775" width="11.33203125" style="2" customWidth="1"/>
    <col min="776" max="776" width="9.6640625" style="2" bestFit="1" customWidth="1"/>
    <col min="777" max="777" width="2.33203125" style="2" customWidth="1"/>
    <col min="778" max="778" width="16.33203125" style="2" bestFit="1" customWidth="1"/>
    <col min="779" max="779" width="18" style="2" bestFit="1" customWidth="1"/>
    <col min="780" max="780" width="10.5" style="2" customWidth="1"/>
    <col min="781" max="782" width="11.33203125" style="2" customWidth="1"/>
    <col min="783" max="783" width="2.5" style="2" customWidth="1"/>
    <col min="784" max="784" width="16.1640625" style="2" bestFit="1" customWidth="1"/>
    <col min="785" max="785" width="16.5" style="2" bestFit="1" customWidth="1"/>
    <col min="786" max="786" width="8" style="2" customWidth="1"/>
    <col min="787" max="787" width="7.5" style="2" customWidth="1"/>
    <col min="788" max="788" width="2.5" style="2" customWidth="1"/>
    <col min="789" max="789" width="13.33203125" style="2" bestFit="1" customWidth="1"/>
    <col min="790" max="790" width="12.6640625" style="2" bestFit="1" customWidth="1"/>
    <col min="791" max="791" width="2.5" style="2" customWidth="1"/>
    <col min="792" max="792" width="13.5" style="2" bestFit="1" customWidth="1"/>
    <col min="793" max="793" width="11.1640625" style="2" bestFit="1" customWidth="1"/>
    <col min="794" max="794" width="1.6640625" style="2" customWidth="1"/>
    <col min="795" max="795" width="7" style="2" customWidth="1"/>
    <col min="796" max="796" width="7.5" style="2" customWidth="1"/>
    <col min="797" max="797" width="1.83203125" style="2" customWidth="1"/>
    <col min="798" max="798" width="1.5" style="2" customWidth="1"/>
    <col min="799" max="799" width="2.1640625" style="2" customWidth="1"/>
    <col min="800" max="1026" width="9.1640625" style="2"/>
    <col min="1027" max="1027" width="20.6640625" style="2" customWidth="1"/>
    <col min="1028" max="1028" width="18.33203125" style="2" bestFit="1" customWidth="1"/>
    <col min="1029" max="1029" width="16.5" style="2" bestFit="1" customWidth="1"/>
    <col min="1030" max="1030" width="9.1640625" style="2"/>
    <col min="1031" max="1031" width="11.33203125" style="2" customWidth="1"/>
    <col min="1032" max="1032" width="9.6640625" style="2" bestFit="1" customWidth="1"/>
    <col min="1033" max="1033" width="2.33203125" style="2" customWidth="1"/>
    <col min="1034" max="1034" width="16.33203125" style="2" bestFit="1" customWidth="1"/>
    <col min="1035" max="1035" width="18" style="2" bestFit="1" customWidth="1"/>
    <col min="1036" max="1036" width="10.5" style="2" customWidth="1"/>
    <col min="1037" max="1038" width="11.33203125" style="2" customWidth="1"/>
    <col min="1039" max="1039" width="2.5" style="2" customWidth="1"/>
    <col min="1040" max="1040" width="16.1640625" style="2" bestFit="1" customWidth="1"/>
    <col min="1041" max="1041" width="16.5" style="2" bestFit="1" customWidth="1"/>
    <col min="1042" max="1042" width="8" style="2" customWidth="1"/>
    <col min="1043" max="1043" width="7.5" style="2" customWidth="1"/>
    <col min="1044" max="1044" width="2.5" style="2" customWidth="1"/>
    <col min="1045" max="1045" width="13.33203125" style="2" bestFit="1" customWidth="1"/>
    <col min="1046" max="1046" width="12.6640625" style="2" bestFit="1" customWidth="1"/>
    <col min="1047" max="1047" width="2.5" style="2" customWidth="1"/>
    <col min="1048" max="1048" width="13.5" style="2" bestFit="1" customWidth="1"/>
    <col min="1049" max="1049" width="11.1640625" style="2" bestFit="1" customWidth="1"/>
    <col min="1050" max="1050" width="1.6640625" style="2" customWidth="1"/>
    <col min="1051" max="1051" width="7" style="2" customWidth="1"/>
    <col min="1052" max="1052" width="7.5" style="2" customWidth="1"/>
    <col min="1053" max="1053" width="1.83203125" style="2" customWidth="1"/>
    <col min="1054" max="1054" width="1.5" style="2" customWidth="1"/>
    <col min="1055" max="1055" width="2.1640625" style="2" customWidth="1"/>
    <col min="1056" max="1282" width="9.1640625" style="2"/>
    <col min="1283" max="1283" width="20.6640625" style="2" customWidth="1"/>
    <col min="1284" max="1284" width="18.33203125" style="2" bestFit="1" customWidth="1"/>
    <col min="1285" max="1285" width="16.5" style="2" bestFit="1" customWidth="1"/>
    <col min="1286" max="1286" width="9.1640625" style="2"/>
    <col min="1287" max="1287" width="11.33203125" style="2" customWidth="1"/>
    <col min="1288" max="1288" width="9.6640625" style="2" bestFit="1" customWidth="1"/>
    <col min="1289" max="1289" width="2.33203125" style="2" customWidth="1"/>
    <col min="1290" max="1290" width="16.33203125" style="2" bestFit="1" customWidth="1"/>
    <col min="1291" max="1291" width="18" style="2" bestFit="1" customWidth="1"/>
    <col min="1292" max="1292" width="10.5" style="2" customWidth="1"/>
    <col min="1293" max="1294" width="11.33203125" style="2" customWidth="1"/>
    <col min="1295" max="1295" width="2.5" style="2" customWidth="1"/>
    <col min="1296" max="1296" width="16.1640625" style="2" bestFit="1" customWidth="1"/>
    <col min="1297" max="1297" width="16.5" style="2" bestFit="1" customWidth="1"/>
    <col min="1298" max="1298" width="8" style="2" customWidth="1"/>
    <col min="1299" max="1299" width="7.5" style="2" customWidth="1"/>
    <col min="1300" max="1300" width="2.5" style="2" customWidth="1"/>
    <col min="1301" max="1301" width="13.33203125" style="2" bestFit="1" customWidth="1"/>
    <col min="1302" max="1302" width="12.6640625" style="2" bestFit="1" customWidth="1"/>
    <col min="1303" max="1303" width="2.5" style="2" customWidth="1"/>
    <col min="1304" max="1304" width="13.5" style="2" bestFit="1" customWidth="1"/>
    <col min="1305" max="1305" width="11.1640625" style="2" bestFit="1" customWidth="1"/>
    <col min="1306" max="1306" width="1.6640625" style="2" customWidth="1"/>
    <col min="1307" max="1307" width="7" style="2" customWidth="1"/>
    <col min="1308" max="1308" width="7.5" style="2" customWidth="1"/>
    <col min="1309" max="1309" width="1.83203125" style="2" customWidth="1"/>
    <col min="1310" max="1310" width="1.5" style="2" customWidth="1"/>
    <col min="1311" max="1311" width="2.1640625" style="2" customWidth="1"/>
    <col min="1312" max="1538" width="9.1640625" style="2"/>
    <col min="1539" max="1539" width="20.6640625" style="2" customWidth="1"/>
    <col min="1540" max="1540" width="18.33203125" style="2" bestFit="1" customWidth="1"/>
    <col min="1541" max="1541" width="16.5" style="2" bestFit="1" customWidth="1"/>
    <col min="1542" max="1542" width="9.1640625" style="2"/>
    <col min="1543" max="1543" width="11.33203125" style="2" customWidth="1"/>
    <col min="1544" max="1544" width="9.6640625" style="2" bestFit="1" customWidth="1"/>
    <col min="1545" max="1545" width="2.33203125" style="2" customWidth="1"/>
    <col min="1546" max="1546" width="16.33203125" style="2" bestFit="1" customWidth="1"/>
    <col min="1547" max="1547" width="18" style="2" bestFit="1" customWidth="1"/>
    <col min="1548" max="1548" width="10.5" style="2" customWidth="1"/>
    <col min="1549" max="1550" width="11.33203125" style="2" customWidth="1"/>
    <col min="1551" max="1551" width="2.5" style="2" customWidth="1"/>
    <col min="1552" max="1552" width="16.1640625" style="2" bestFit="1" customWidth="1"/>
    <col min="1553" max="1553" width="16.5" style="2" bestFit="1" customWidth="1"/>
    <col min="1554" max="1554" width="8" style="2" customWidth="1"/>
    <col min="1555" max="1555" width="7.5" style="2" customWidth="1"/>
    <col min="1556" max="1556" width="2.5" style="2" customWidth="1"/>
    <col min="1557" max="1557" width="13.33203125" style="2" bestFit="1" customWidth="1"/>
    <col min="1558" max="1558" width="12.6640625" style="2" bestFit="1" customWidth="1"/>
    <col min="1559" max="1559" width="2.5" style="2" customWidth="1"/>
    <col min="1560" max="1560" width="13.5" style="2" bestFit="1" customWidth="1"/>
    <col min="1561" max="1561" width="11.1640625" style="2" bestFit="1" customWidth="1"/>
    <col min="1562" max="1562" width="1.6640625" style="2" customWidth="1"/>
    <col min="1563" max="1563" width="7" style="2" customWidth="1"/>
    <col min="1564" max="1564" width="7.5" style="2" customWidth="1"/>
    <col min="1565" max="1565" width="1.83203125" style="2" customWidth="1"/>
    <col min="1566" max="1566" width="1.5" style="2" customWidth="1"/>
    <col min="1567" max="1567" width="2.1640625" style="2" customWidth="1"/>
    <col min="1568" max="1794" width="9.1640625" style="2"/>
    <col min="1795" max="1795" width="20.6640625" style="2" customWidth="1"/>
    <col min="1796" max="1796" width="18.33203125" style="2" bestFit="1" customWidth="1"/>
    <col min="1797" max="1797" width="16.5" style="2" bestFit="1" customWidth="1"/>
    <col min="1798" max="1798" width="9.1640625" style="2"/>
    <col min="1799" max="1799" width="11.33203125" style="2" customWidth="1"/>
    <col min="1800" max="1800" width="9.6640625" style="2" bestFit="1" customWidth="1"/>
    <col min="1801" max="1801" width="2.33203125" style="2" customWidth="1"/>
    <col min="1802" max="1802" width="16.33203125" style="2" bestFit="1" customWidth="1"/>
    <col min="1803" max="1803" width="18" style="2" bestFit="1" customWidth="1"/>
    <col min="1804" max="1804" width="10.5" style="2" customWidth="1"/>
    <col min="1805" max="1806" width="11.33203125" style="2" customWidth="1"/>
    <col min="1807" max="1807" width="2.5" style="2" customWidth="1"/>
    <col min="1808" max="1808" width="16.1640625" style="2" bestFit="1" customWidth="1"/>
    <col min="1809" max="1809" width="16.5" style="2" bestFit="1" customWidth="1"/>
    <col min="1810" max="1810" width="8" style="2" customWidth="1"/>
    <col min="1811" max="1811" width="7.5" style="2" customWidth="1"/>
    <col min="1812" max="1812" width="2.5" style="2" customWidth="1"/>
    <col min="1813" max="1813" width="13.33203125" style="2" bestFit="1" customWidth="1"/>
    <col min="1814" max="1814" width="12.6640625" style="2" bestFit="1" customWidth="1"/>
    <col min="1815" max="1815" width="2.5" style="2" customWidth="1"/>
    <col min="1816" max="1816" width="13.5" style="2" bestFit="1" customWidth="1"/>
    <col min="1817" max="1817" width="11.1640625" style="2" bestFit="1" customWidth="1"/>
    <col min="1818" max="1818" width="1.6640625" style="2" customWidth="1"/>
    <col min="1819" max="1819" width="7" style="2" customWidth="1"/>
    <col min="1820" max="1820" width="7.5" style="2" customWidth="1"/>
    <col min="1821" max="1821" width="1.83203125" style="2" customWidth="1"/>
    <col min="1822" max="1822" width="1.5" style="2" customWidth="1"/>
    <col min="1823" max="1823" width="2.1640625" style="2" customWidth="1"/>
    <col min="1824" max="2050" width="9.1640625" style="2"/>
    <col min="2051" max="2051" width="20.6640625" style="2" customWidth="1"/>
    <col min="2052" max="2052" width="18.33203125" style="2" bestFit="1" customWidth="1"/>
    <col min="2053" max="2053" width="16.5" style="2" bestFit="1" customWidth="1"/>
    <col min="2054" max="2054" width="9.1640625" style="2"/>
    <col min="2055" max="2055" width="11.33203125" style="2" customWidth="1"/>
    <col min="2056" max="2056" width="9.6640625" style="2" bestFit="1" customWidth="1"/>
    <col min="2057" max="2057" width="2.33203125" style="2" customWidth="1"/>
    <col min="2058" max="2058" width="16.33203125" style="2" bestFit="1" customWidth="1"/>
    <col min="2059" max="2059" width="18" style="2" bestFit="1" customWidth="1"/>
    <col min="2060" max="2060" width="10.5" style="2" customWidth="1"/>
    <col min="2061" max="2062" width="11.33203125" style="2" customWidth="1"/>
    <col min="2063" max="2063" width="2.5" style="2" customWidth="1"/>
    <col min="2064" max="2064" width="16.1640625" style="2" bestFit="1" customWidth="1"/>
    <col min="2065" max="2065" width="16.5" style="2" bestFit="1" customWidth="1"/>
    <col min="2066" max="2066" width="8" style="2" customWidth="1"/>
    <col min="2067" max="2067" width="7.5" style="2" customWidth="1"/>
    <col min="2068" max="2068" width="2.5" style="2" customWidth="1"/>
    <col min="2069" max="2069" width="13.33203125" style="2" bestFit="1" customWidth="1"/>
    <col min="2070" max="2070" width="12.6640625" style="2" bestFit="1" customWidth="1"/>
    <col min="2071" max="2071" width="2.5" style="2" customWidth="1"/>
    <col min="2072" max="2072" width="13.5" style="2" bestFit="1" customWidth="1"/>
    <col min="2073" max="2073" width="11.1640625" style="2" bestFit="1" customWidth="1"/>
    <col min="2074" max="2074" width="1.6640625" style="2" customWidth="1"/>
    <col min="2075" max="2075" width="7" style="2" customWidth="1"/>
    <col min="2076" max="2076" width="7.5" style="2" customWidth="1"/>
    <col min="2077" max="2077" width="1.83203125" style="2" customWidth="1"/>
    <col min="2078" max="2078" width="1.5" style="2" customWidth="1"/>
    <col min="2079" max="2079" width="2.1640625" style="2" customWidth="1"/>
    <col min="2080" max="2306" width="9.1640625" style="2"/>
    <col min="2307" max="2307" width="20.6640625" style="2" customWidth="1"/>
    <col min="2308" max="2308" width="18.33203125" style="2" bestFit="1" customWidth="1"/>
    <col min="2309" max="2309" width="16.5" style="2" bestFit="1" customWidth="1"/>
    <col min="2310" max="2310" width="9.1640625" style="2"/>
    <col min="2311" max="2311" width="11.33203125" style="2" customWidth="1"/>
    <col min="2312" max="2312" width="9.6640625" style="2" bestFit="1" customWidth="1"/>
    <col min="2313" max="2313" width="2.33203125" style="2" customWidth="1"/>
    <col min="2314" max="2314" width="16.33203125" style="2" bestFit="1" customWidth="1"/>
    <col min="2315" max="2315" width="18" style="2" bestFit="1" customWidth="1"/>
    <col min="2316" max="2316" width="10.5" style="2" customWidth="1"/>
    <col min="2317" max="2318" width="11.33203125" style="2" customWidth="1"/>
    <col min="2319" max="2319" width="2.5" style="2" customWidth="1"/>
    <col min="2320" max="2320" width="16.1640625" style="2" bestFit="1" customWidth="1"/>
    <col min="2321" max="2321" width="16.5" style="2" bestFit="1" customWidth="1"/>
    <col min="2322" max="2322" width="8" style="2" customWidth="1"/>
    <col min="2323" max="2323" width="7.5" style="2" customWidth="1"/>
    <col min="2324" max="2324" width="2.5" style="2" customWidth="1"/>
    <col min="2325" max="2325" width="13.33203125" style="2" bestFit="1" customWidth="1"/>
    <col min="2326" max="2326" width="12.6640625" style="2" bestFit="1" customWidth="1"/>
    <col min="2327" max="2327" width="2.5" style="2" customWidth="1"/>
    <col min="2328" max="2328" width="13.5" style="2" bestFit="1" customWidth="1"/>
    <col min="2329" max="2329" width="11.1640625" style="2" bestFit="1" customWidth="1"/>
    <col min="2330" max="2330" width="1.6640625" style="2" customWidth="1"/>
    <col min="2331" max="2331" width="7" style="2" customWidth="1"/>
    <col min="2332" max="2332" width="7.5" style="2" customWidth="1"/>
    <col min="2333" max="2333" width="1.83203125" style="2" customWidth="1"/>
    <col min="2334" max="2334" width="1.5" style="2" customWidth="1"/>
    <col min="2335" max="2335" width="2.1640625" style="2" customWidth="1"/>
    <col min="2336" max="2562" width="9.1640625" style="2"/>
    <col min="2563" max="2563" width="20.6640625" style="2" customWidth="1"/>
    <col min="2564" max="2564" width="18.33203125" style="2" bestFit="1" customWidth="1"/>
    <col min="2565" max="2565" width="16.5" style="2" bestFit="1" customWidth="1"/>
    <col min="2566" max="2566" width="9.1640625" style="2"/>
    <col min="2567" max="2567" width="11.33203125" style="2" customWidth="1"/>
    <col min="2568" max="2568" width="9.6640625" style="2" bestFit="1" customWidth="1"/>
    <col min="2569" max="2569" width="2.33203125" style="2" customWidth="1"/>
    <col min="2570" max="2570" width="16.33203125" style="2" bestFit="1" customWidth="1"/>
    <col min="2571" max="2571" width="18" style="2" bestFit="1" customWidth="1"/>
    <col min="2572" max="2572" width="10.5" style="2" customWidth="1"/>
    <col min="2573" max="2574" width="11.33203125" style="2" customWidth="1"/>
    <col min="2575" max="2575" width="2.5" style="2" customWidth="1"/>
    <col min="2576" max="2576" width="16.1640625" style="2" bestFit="1" customWidth="1"/>
    <col min="2577" max="2577" width="16.5" style="2" bestFit="1" customWidth="1"/>
    <col min="2578" max="2578" width="8" style="2" customWidth="1"/>
    <col min="2579" max="2579" width="7.5" style="2" customWidth="1"/>
    <col min="2580" max="2580" width="2.5" style="2" customWidth="1"/>
    <col min="2581" max="2581" width="13.33203125" style="2" bestFit="1" customWidth="1"/>
    <col min="2582" max="2582" width="12.6640625" style="2" bestFit="1" customWidth="1"/>
    <col min="2583" max="2583" width="2.5" style="2" customWidth="1"/>
    <col min="2584" max="2584" width="13.5" style="2" bestFit="1" customWidth="1"/>
    <col min="2585" max="2585" width="11.1640625" style="2" bestFit="1" customWidth="1"/>
    <col min="2586" max="2586" width="1.6640625" style="2" customWidth="1"/>
    <col min="2587" max="2587" width="7" style="2" customWidth="1"/>
    <col min="2588" max="2588" width="7.5" style="2" customWidth="1"/>
    <col min="2589" max="2589" width="1.83203125" style="2" customWidth="1"/>
    <col min="2590" max="2590" width="1.5" style="2" customWidth="1"/>
    <col min="2591" max="2591" width="2.1640625" style="2" customWidth="1"/>
    <col min="2592" max="2818" width="9.1640625" style="2"/>
    <col min="2819" max="2819" width="20.6640625" style="2" customWidth="1"/>
    <col min="2820" max="2820" width="18.33203125" style="2" bestFit="1" customWidth="1"/>
    <col min="2821" max="2821" width="16.5" style="2" bestFit="1" customWidth="1"/>
    <col min="2822" max="2822" width="9.1640625" style="2"/>
    <col min="2823" max="2823" width="11.33203125" style="2" customWidth="1"/>
    <col min="2824" max="2824" width="9.6640625" style="2" bestFit="1" customWidth="1"/>
    <col min="2825" max="2825" width="2.33203125" style="2" customWidth="1"/>
    <col min="2826" max="2826" width="16.33203125" style="2" bestFit="1" customWidth="1"/>
    <col min="2827" max="2827" width="18" style="2" bestFit="1" customWidth="1"/>
    <col min="2828" max="2828" width="10.5" style="2" customWidth="1"/>
    <col min="2829" max="2830" width="11.33203125" style="2" customWidth="1"/>
    <col min="2831" max="2831" width="2.5" style="2" customWidth="1"/>
    <col min="2832" max="2832" width="16.1640625" style="2" bestFit="1" customWidth="1"/>
    <col min="2833" max="2833" width="16.5" style="2" bestFit="1" customWidth="1"/>
    <col min="2834" max="2834" width="8" style="2" customWidth="1"/>
    <col min="2835" max="2835" width="7.5" style="2" customWidth="1"/>
    <col min="2836" max="2836" width="2.5" style="2" customWidth="1"/>
    <col min="2837" max="2837" width="13.33203125" style="2" bestFit="1" customWidth="1"/>
    <col min="2838" max="2838" width="12.6640625" style="2" bestFit="1" customWidth="1"/>
    <col min="2839" max="2839" width="2.5" style="2" customWidth="1"/>
    <col min="2840" max="2840" width="13.5" style="2" bestFit="1" customWidth="1"/>
    <col min="2841" max="2841" width="11.1640625" style="2" bestFit="1" customWidth="1"/>
    <col min="2842" max="2842" width="1.6640625" style="2" customWidth="1"/>
    <col min="2843" max="2843" width="7" style="2" customWidth="1"/>
    <col min="2844" max="2844" width="7.5" style="2" customWidth="1"/>
    <col min="2845" max="2845" width="1.83203125" style="2" customWidth="1"/>
    <col min="2846" max="2846" width="1.5" style="2" customWidth="1"/>
    <col min="2847" max="2847" width="2.1640625" style="2" customWidth="1"/>
    <col min="2848" max="3074" width="9.1640625" style="2"/>
    <col min="3075" max="3075" width="20.6640625" style="2" customWidth="1"/>
    <col min="3076" max="3076" width="18.33203125" style="2" bestFit="1" customWidth="1"/>
    <col min="3077" max="3077" width="16.5" style="2" bestFit="1" customWidth="1"/>
    <col min="3078" max="3078" width="9.1640625" style="2"/>
    <col min="3079" max="3079" width="11.33203125" style="2" customWidth="1"/>
    <col min="3080" max="3080" width="9.6640625" style="2" bestFit="1" customWidth="1"/>
    <col min="3081" max="3081" width="2.33203125" style="2" customWidth="1"/>
    <col min="3082" max="3082" width="16.33203125" style="2" bestFit="1" customWidth="1"/>
    <col min="3083" max="3083" width="18" style="2" bestFit="1" customWidth="1"/>
    <col min="3084" max="3084" width="10.5" style="2" customWidth="1"/>
    <col min="3085" max="3086" width="11.33203125" style="2" customWidth="1"/>
    <col min="3087" max="3087" width="2.5" style="2" customWidth="1"/>
    <col min="3088" max="3088" width="16.1640625" style="2" bestFit="1" customWidth="1"/>
    <col min="3089" max="3089" width="16.5" style="2" bestFit="1" customWidth="1"/>
    <col min="3090" max="3090" width="8" style="2" customWidth="1"/>
    <col min="3091" max="3091" width="7.5" style="2" customWidth="1"/>
    <col min="3092" max="3092" width="2.5" style="2" customWidth="1"/>
    <col min="3093" max="3093" width="13.33203125" style="2" bestFit="1" customWidth="1"/>
    <col min="3094" max="3094" width="12.6640625" style="2" bestFit="1" customWidth="1"/>
    <col min="3095" max="3095" width="2.5" style="2" customWidth="1"/>
    <col min="3096" max="3096" width="13.5" style="2" bestFit="1" customWidth="1"/>
    <col min="3097" max="3097" width="11.1640625" style="2" bestFit="1" customWidth="1"/>
    <col min="3098" max="3098" width="1.6640625" style="2" customWidth="1"/>
    <col min="3099" max="3099" width="7" style="2" customWidth="1"/>
    <col min="3100" max="3100" width="7.5" style="2" customWidth="1"/>
    <col min="3101" max="3101" width="1.83203125" style="2" customWidth="1"/>
    <col min="3102" max="3102" width="1.5" style="2" customWidth="1"/>
    <col min="3103" max="3103" width="2.1640625" style="2" customWidth="1"/>
    <col min="3104" max="3330" width="9.1640625" style="2"/>
    <col min="3331" max="3331" width="20.6640625" style="2" customWidth="1"/>
    <col min="3332" max="3332" width="18.33203125" style="2" bestFit="1" customWidth="1"/>
    <col min="3333" max="3333" width="16.5" style="2" bestFit="1" customWidth="1"/>
    <col min="3334" max="3334" width="9.1640625" style="2"/>
    <col min="3335" max="3335" width="11.33203125" style="2" customWidth="1"/>
    <col min="3336" max="3336" width="9.6640625" style="2" bestFit="1" customWidth="1"/>
    <col min="3337" max="3337" width="2.33203125" style="2" customWidth="1"/>
    <col min="3338" max="3338" width="16.33203125" style="2" bestFit="1" customWidth="1"/>
    <col min="3339" max="3339" width="18" style="2" bestFit="1" customWidth="1"/>
    <col min="3340" max="3340" width="10.5" style="2" customWidth="1"/>
    <col min="3341" max="3342" width="11.33203125" style="2" customWidth="1"/>
    <col min="3343" max="3343" width="2.5" style="2" customWidth="1"/>
    <col min="3344" max="3344" width="16.1640625" style="2" bestFit="1" customWidth="1"/>
    <col min="3345" max="3345" width="16.5" style="2" bestFit="1" customWidth="1"/>
    <col min="3346" max="3346" width="8" style="2" customWidth="1"/>
    <col min="3347" max="3347" width="7.5" style="2" customWidth="1"/>
    <col min="3348" max="3348" width="2.5" style="2" customWidth="1"/>
    <col min="3349" max="3349" width="13.33203125" style="2" bestFit="1" customWidth="1"/>
    <col min="3350" max="3350" width="12.6640625" style="2" bestFit="1" customWidth="1"/>
    <col min="3351" max="3351" width="2.5" style="2" customWidth="1"/>
    <col min="3352" max="3352" width="13.5" style="2" bestFit="1" customWidth="1"/>
    <col min="3353" max="3353" width="11.1640625" style="2" bestFit="1" customWidth="1"/>
    <col min="3354" max="3354" width="1.6640625" style="2" customWidth="1"/>
    <col min="3355" max="3355" width="7" style="2" customWidth="1"/>
    <col min="3356" max="3356" width="7.5" style="2" customWidth="1"/>
    <col min="3357" max="3357" width="1.83203125" style="2" customWidth="1"/>
    <col min="3358" max="3358" width="1.5" style="2" customWidth="1"/>
    <col min="3359" max="3359" width="2.1640625" style="2" customWidth="1"/>
    <col min="3360" max="3586" width="9.1640625" style="2"/>
    <col min="3587" max="3587" width="20.6640625" style="2" customWidth="1"/>
    <col min="3588" max="3588" width="18.33203125" style="2" bestFit="1" customWidth="1"/>
    <col min="3589" max="3589" width="16.5" style="2" bestFit="1" customWidth="1"/>
    <col min="3590" max="3590" width="9.1640625" style="2"/>
    <col min="3591" max="3591" width="11.33203125" style="2" customWidth="1"/>
    <col min="3592" max="3592" width="9.6640625" style="2" bestFit="1" customWidth="1"/>
    <col min="3593" max="3593" width="2.33203125" style="2" customWidth="1"/>
    <col min="3594" max="3594" width="16.33203125" style="2" bestFit="1" customWidth="1"/>
    <col min="3595" max="3595" width="18" style="2" bestFit="1" customWidth="1"/>
    <col min="3596" max="3596" width="10.5" style="2" customWidth="1"/>
    <col min="3597" max="3598" width="11.33203125" style="2" customWidth="1"/>
    <col min="3599" max="3599" width="2.5" style="2" customWidth="1"/>
    <col min="3600" max="3600" width="16.1640625" style="2" bestFit="1" customWidth="1"/>
    <col min="3601" max="3601" width="16.5" style="2" bestFit="1" customWidth="1"/>
    <col min="3602" max="3602" width="8" style="2" customWidth="1"/>
    <col min="3603" max="3603" width="7.5" style="2" customWidth="1"/>
    <col min="3604" max="3604" width="2.5" style="2" customWidth="1"/>
    <col min="3605" max="3605" width="13.33203125" style="2" bestFit="1" customWidth="1"/>
    <col min="3606" max="3606" width="12.6640625" style="2" bestFit="1" customWidth="1"/>
    <col min="3607" max="3607" width="2.5" style="2" customWidth="1"/>
    <col min="3608" max="3608" width="13.5" style="2" bestFit="1" customWidth="1"/>
    <col min="3609" max="3609" width="11.1640625" style="2" bestFit="1" customWidth="1"/>
    <col min="3610" max="3610" width="1.6640625" style="2" customWidth="1"/>
    <col min="3611" max="3611" width="7" style="2" customWidth="1"/>
    <col min="3612" max="3612" width="7.5" style="2" customWidth="1"/>
    <col min="3613" max="3613" width="1.83203125" style="2" customWidth="1"/>
    <col min="3614" max="3614" width="1.5" style="2" customWidth="1"/>
    <col min="3615" max="3615" width="2.1640625" style="2" customWidth="1"/>
    <col min="3616" max="3842" width="9.1640625" style="2"/>
    <col min="3843" max="3843" width="20.6640625" style="2" customWidth="1"/>
    <col min="3844" max="3844" width="18.33203125" style="2" bestFit="1" customWidth="1"/>
    <col min="3845" max="3845" width="16.5" style="2" bestFit="1" customWidth="1"/>
    <col min="3846" max="3846" width="9.1640625" style="2"/>
    <col min="3847" max="3847" width="11.33203125" style="2" customWidth="1"/>
    <col min="3848" max="3848" width="9.6640625" style="2" bestFit="1" customWidth="1"/>
    <col min="3849" max="3849" width="2.33203125" style="2" customWidth="1"/>
    <col min="3850" max="3850" width="16.33203125" style="2" bestFit="1" customWidth="1"/>
    <col min="3851" max="3851" width="18" style="2" bestFit="1" customWidth="1"/>
    <col min="3852" max="3852" width="10.5" style="2" customWidth="1"/>
    <col min="3853" max="3854" width="11.33203125" style="2" customWidth="1"/>
    <col min="3855" max="3855" width="2.5" style="2" customWidth="1"/>
    <col min="3856" max="3856" width="16.1640625" style="2" bestFit="1" customWidth="1"/>
    <col min="3857" max="3857" width="16.5" style="2" bestFit="1" customWidth="1"/>
    <col min="3858" max="3858" width="8" style="2" customWidth="1"/>
    <col min="3859" max="3859" width="7.5" style="2" customWidth="1"/>
    <col min="3860" max="3860" width="2.5" style="2" customWidth="1"/>
    <col min="3861" max="3861" width="13.33203125" style="2" bestFit="1" customWidth="1"/>
    <col min="3862" max="3862" width="12.6640625" style="2" bestFit="1" customWidth="1"/>
    <col min="3863" max="3863" width="2.5" style="2" customWidth="1"/>
    <col min="3864" max="3864" width="13.5" style="2" bestFit="1" customWidth="1"/>
    <col min="3865" max="3865" width="11.1640625" style="2" bestFit="1" customWidth="1"/>
    <col min="3866" max="3866" width="1.6640625" style="2" customWidth="1"/>
    <col min="3867" max="3867" width="7" style="2" customWidth="1"/>
    <col min="3868" max="3868" width="7.5" style="2" customWidth="1"/>
    <col min="3869" max="3869" width="1.83203125" style="2" customWidth="1"/>
    <col min="3870" max="3870" width="1.5" style="2" customWidth="1"/>
    <col min="3871" max="3871" width="2.1640625" style="2" customWidth="1"/>
    <col min="3872" max="4098" width="9.1640625" style="2"/>
    <col min="4099" max="4099" width="20.6640625" style="2" customWidth="1"/>
    <col min="4100" max="4100" width="18.33203125" style="2" bestFit="1" customWidth="1"/>
    <col min="4101" max="4101" width="16.5" style="2" bestFit="1" customWidth="1"/>
    <col min="4102" max="4102" width="9.1640625" style="2"/>
    <col min="4103" max="4103" width="11.33203125" style="2" customWidth="1"/>
    <col min="4104" max="4104" width="9.6640625" style="2" bestFit="1" customWidth="1"/>
    <col min="4105" max="4105" width="2.33203125" style="2" customWidth="1"/>
    <col min="4106" max="4106" width="16.33203125" style="2" bestFit="1" customWidth="1"/>
    <col min="4107" max="4107" width="18" style="2" bestFit="1" customWidth="1"/>
    <col min="4108" max="4108" width="10.5" style="2" customWidth="1"/>
    <col min="4109" max="4110" width="11.33203125" style="2" customWidth="1"/>
    <col min="4111" max="4111" width="2.5" style="2" customWidth="1"/>
    <col min="4112" max="4112" width="16.1640625" style="2" bestFit="1" customWidth="1"/>
    <col min="4113" max="4113" width="16.5" style="2" bestFit="1" customWidth="1"/>
    <col min="4114" max="4114" width="8" style="2" customWidth="1"/>
    <col min="4115" max="4115" width="7.5" style="2" customWidth="1"/>
    <col min="4116" max="4116" width="2.5" style="2" customWidth="1"/>
    <col min="4117" max="4117" width="13.33203125" style="2" bestFit="1" customWidth="1"/>
    <col min="4118" max="4118" width="12.6640625" style="2" bestFit="1" customWidth="1"/>
    <col min="4119" max="4119" width="2.5" style="2" customWidth="1"/>
    <col min="4120" max="4120" width="13.5" style="2" bestFit="1" customWidth="1"/>
    <col min="4121" max="4121" width="11.1640625" style="2" bestFit="1" customWidth="1"/>
    <col min="4122" max="4122" width="1.6640625" style="2" customWidth="1"/>
    <col min="4123" max="4123" width="7" style="2" customWidth="1"/>
    <col min="4124" max="4124" width="7.5" style="2" customWidth="1"/>
    <col min="4125" max="4125" width="1.83203125" style="2" customWidth="1"/>
    <col min="4126" max="4126" width="1.5" style="2" customWidth="1"/>
    <col min="4127" max="4127" width="2.1640625" style="2" customWidth="1"/>
    <col min="4128" max="4354" width="9.1640625" style="2"/>
    <col min="4355" max="4355" width="20.6640625" style="2" customWidth="1"/>
    <col min="4356" max="4356" width="18.33203125" style="2" bestFit="1" customWidth="1"/>
    <col min="4357" max="4357" width="16.5" style="2" bestFit="1" customWidth="1"/>
    <col min="4358" max="4358" width="9.1640625" style="2"/>
    <col min="4359" max="4359" width="11.33203125" style="2" customWidth="1"/>
    <col min="4360" max="4360" width="9.6640625" style="2" bestFit="1" customWidth="1"/>
    <col min="4361" max="4361" width="2.33203125" style="2" customWidth="1"/>
    <col min="4362" max="4362" width="16.33203125" style="2" bestFit="1" customWidth="1"/>
    <col min="4363" max="4363" width="18" style="2" bestFit="1" customWidth="1"/>
    <col min="4364" max="4364" width="10.5" style="2" customWidth="1"/>
    <col min="4365" max="4366" width="11.33203125" style="2" customWidth="1"/>
    <col min="4367" max="4367" width="2.5" style="2" customWidth="1"/>
    <col min="4368" max="4368" width="16.1640625" style="2" bestFit="1" customWidth="1"/>
    <col min="4369" max="4369" width="16.5" style="2" bestFit="1" customWidth="1"/>
    <col min="4370" max="4370" width="8" style="2" customWidth="1"/>
    <col min="4371" max="4371" width="7.5" style="2" customWidth="1"/>
    <col min="4372" max="4372" width="2.5" style="2" customWidth="1"/>
    <col min="4373" max="4373" width="13.33203125" style="2" bestFit="1" customWidth="1"/>
    <col min="4374" max="4374" width="12.6640625" style="2" bestFit="1" customWidth="1"/>
    <col min="4375" max="4375" width="2.5" style="2" customWidth="1"/>
    <col min="4376" max="4376" width="13.5" style="2" bestFit="1" customWidth="1"/>
    <col min="4377" max="4377" width="11.1640625" style="2" bestFit="1" customWidth="1"/>
    <col min="4378" max="4378" width="1.6640625" style="2" customWidth="1"/>
    <col min="4379" max="4379" width="7" style="2" customWidth="1"/>
    <col min="4380" max="4380" width="7.5" style="2" customWidth="1"/>
    <col min="4381" max="4381" width="1.83203125" style="2" customWidth="1"/>
    <col min="4382" max="4382" width="1.5" style="2" customWidth="1"/>
    <col min="4383" max="4383" width="2.1640625" style="2" customWidth="1"/>
    <col min="4384" max="4610" width="9.1640625" style="2"/>
    <col min="4611" max="4611" width="20.6640625" style="2" customWidth="1"/>
    <col min="4612" max="4612" width="18.33203125" style="2" bestFit="1" customWidth="1"/>
    <col min="4613" max="4613" width="16.5" style="2" bestFit="1" customWidth="1"/>
    <col min="4614" max="4614" width="9.1640625" style="2"/>
    <col min="4615" max="4615" width="11.33203125" style="2" customWidth="1"/>
    <col min="4616" max="4616" width="9.6640625" style="2" bestFit="1" customWidth="1"/>
    <col min="4617" max="4617" width="2.33203125" style="2" customWidth="1"/>
    <col min="4618" max="4618" width="16.33203125" style="2" bestFit="1" customWidth="1"/>
    <col min="4619" max="4619" width="18" style="2" bestFit="1" customWidth="1"/>
    <col min="4620" max="4620" width="10.5" style="2" customWidth="1"/>
    <col min="4621" max="4622" width="11.33203125" style="2" customWidth="1"/>
    <col min="4623" max="4623" width="2.5" style="2" customWidth="1"/>
    <col min="4624" max="4624" width="16.1640625" style="2" bestFit="1" customWidth="1"/>
    <col min="4625" max="4625" width="16.5" style="2" bestFit="1" customWidth="1"/>
    <col min="4626" max="4626" width="8" style="2" customWidth="1"/>
    <col min="4627" max="4627" width="7.5" style="2" customWidth="1"/>
    <col min="4628" max="4628" width="2.5" style="2" customWidth="1"/>
    <col min="4629" max="4629" width="13.33203125" style="2" bestFit="1" customWidth="1"/>
    <col min="4630" max="4630" width="12.6640625" style="2" bestFit="1" customWidth="1"/>
    <col min="4631" max="4631" width="2.5" style="2" customWidth="1"/>
    <col min="4632" max="4632" width="13.5" style="2" bestFit="1" customWidth="1"/>
    <col min="4633" max="4633" width="11.1640625" style="2" bestFit="1" customWidth="1"/>
    <col min="4634" max="4634" width="1.6640625" style="2" customWidth="1"/>
    <col min="4635" max="4635" width="7" style="2" customWidth="1"/>
    <col min="4636" max="4636" width="7.5" style="2" customWidth="1"/>
    <col min="4637" max="4637" width="1.83203125" style="2" customWidth="1"/>
    <col min="4638" max="4638" width="1.5" style="2" customWidth="1"/>
    <col min="4639" max="4639" width="2.1640625" style="2" customWidth="1"/>
    <col min="4640" max="4866" width="9.1640625" style="2"/>
    <col min="4867" max="4867" width="20.6640625" style="2" customWidth="1"/>
    <col min="4868" max="4868" width="18.33203125" style="2" bestFit="1" customWidth="1"/>
    <col min="4869" max="4869" width="16.5" style="2" bestFit="1" customWidth="1"/>
    <col min="4870" max="4870" width="9.1640625" style="2"/>
    <col min="4871" max="4871" width="11.33203125" style="2" customWidth="1"/>
    <col min="4872" max="4872" width="9.6640625" style="2" bestFit="1" customWidth="1"/>
    <col min="4873" max="4873" width="2.33203125" style="2" customWidth="1"/>
    <col min="4874" max="4874" width="16.33203125" style="2" bestFit="1" customWidth="1"/>
    <col min="4875" max="4875" width="18" style="2" bestFit="1" customWidth="1"/>
    <col min="4876" max="4876" width="10.5" style="2" customWidth="1"/>
    <col min="4877" max="4878" width="11.33203125" style="2" customWidth="1"/>
    <col min="4879" max="4879" width="2.5" style="2" customWidth="1"/>
    <col min="4880" max="4880" width="16.1640625" style="2" bestFit="1" customWidth="1"/>
    <col min="4881" max="4881" width="16.5" style="2" bestFit="1" customWidth="1"/>
    <col min="4882" max="4882" width="8" style="2" customWidth="1"/>
    <col min="4883" max="4883" width="7.5" style="2" customWidth="1"/>
    <col min="4884" max="4884" width="2.5" style="2" customWidth="1"/>
    <col min="4885" max="4885" width="13.33203125" style="2" bestFit="1" customWidth="1"/>
    <col min="4886" max="4886" width="12.6640625" style="2" bestFit="1" customWidth="1"/>
    <col min="4887" max="4887" width="2.5" style="2" customWidth="1"/>
    <col min="4888" max="4888" width="13.5" style="2" bestFit="1" customWidth="1"/>
    <col min="4889" max="4889" width="11.1640625" style="2" bestFit="1" customWidth="1"/>
    <col min="4890" max="4890" width="1.6640625" style="2" customWidth="1"/>
    <col min="4891" max="4891" width="7" style="2" customWidth="1"/>
    <col min="4892" max="4892" width="7.5" style="2" customWidth="1"/>
    <col min="4893" max="4893" width="1.83203125" style="2" customWidth="1"/>
    <col min="4894" max="4894" width="1.5" style="2" customWidth="1"/>
    <col min="4895" max="4895" width="2.1640625" style="2" customWidth="1"/>
    <col min="4896" max="5122" width="9.1640625" style="2"/>
    <col min="5123" max="5123" width="20.6640625" style="2" customWidth="1"/>
    <col min="5124" max="5124" width="18.33203125" style="2" bestFit="1" customWidth="1"/>
    <col min="5125" max="5125" width="16.5" style="2" bestFit="1" customWidth="1"/>
    <col min="5126" max="5126" width="9.1640625" style="2"/>
    <col min="5127" max="5127" width="11.33203125" style="2" customWidth="1"/>
    <col min="5128" max="5128" width="9.6640625" style="2" bestFit="1" customWidth="1"/>
    <col min="5129" max="5129" width="2.33203125" style="2" customWidth="1"/>
    <col min="5130" max="5130" width="16.33203125" style="2" bestFit="1" customWidth="1"/>
    <col min="5131" max="5131" width="18" style="2" bestFit="1" customWidth="1"/>
    <col min="5132" max="5132" width="10.5" style="2" customWidth="1"/>
    <col min="5133" max="5134" width="11.33203125" style="2" customWidth="1"/>
    <col min="5135" max="5135" width="2.5" style="2" customWidth="1"/>
    <col min="5136" max="5136" width="16.1640625" style="2" bestFit="1" customWidth="1"/>
    <col min="5137" max="5137" width="16.5" style="2" bestFit="1" customWidth="1"/>
    <col min="5138" max="5138" width="8" style="2" customWidth="1"/>
    <col min="5139" max="5139" width="7.5" style="2" customWidth="1"/>
    <col min="5140" max="5140" width="2.5" style="2" customWidth="1"/>
    <col min="5141" max="5141" width="13.33203125" style="2" bestFit="1" customWidth="1"/>
    <col min="5142" max="5142" width="12.6640625" style="2" bestFit="1" customWidth="1"/>
    <col min="5143" max="5143" width="2.5" style="2" customWidth="1"/>
    <col min="5144" max="5144" width="13.5" style="2" bestFit="1" customWidth="1"/>
    <col min="5145" max="5145" width="11.1640625" style="2" bestFit="1" customWidth="1"/>
    <col min="5146" max="5146" width="1.6640625" style="2" customWidth="1"/>
    <col min="5147" max="5147" width="7" style="2" customWidth="1"/>
    <col min="5148" max="5148" width="7.5" style="2" customWidth="1"/>
    <col min="5149" max="5149" width="1.83203125" style="2" customWidth="1"/>
    <col min="5150" max="5150" width="1.5" style="2" customWidth="1"/>
    <col min="5151" max="5151" width="2.1640625" style="2" customWidth="1"/>
    <col min="5152" max="5378" width="9.1640625" style="2"/>
    <col min="5379" max="5379" width="20.6640625" style="2" customWidth="1"/>
    <col min="5380" max="5380" width="18.33203125" style="2" bestFit="1" customWidth="1"/>
    <col min="5381" max="5381" width="16.5" style="2" bestFit="1" customWidth="1"/>
    <col min="5382" max="5382" width="9.1640625" style="2"/>
    <col min="5383" max="5383" width="11.33203125" style="2" customWidth="1"/>
    <col min="5384" max="5384" width="9.6640625" style="2" bestFit="1" customWidth="1"/>
    <col min="5385" max="5385" width="2.33203125" style="2" customWidth="1"/>
    <col min="5386" max="5386" width="16.33203125" style="2" bestFit="1" customWidth="1"/>
    <col min="5387" max="5387" width="18" style="2" bestFit="1" customWidth="1"/>
    <col min="5388" max="5388" width="10.5" style="2" customWidth="1"/>
    <col min="5389" max="5390" width="11.33203125" style="2" customWidth="1"/>
    <col min="5391" max="5391" width="2.5" style="2" customWidth="1"/>
    <col min="5392" max="5392" width="16.1640625" style="2" bestFit="1" customWidth="1"/>
    <col min="5393" max="5393" width="16.5" style="2" bestFit="1" customWidth="1"/>
    <col min="5394" max="5394" width="8" style="2" customWidth="1"/>
    <col min="5395" max="5395" width="7.5" style="2" customWidth="1"/>
    <col min="5396" max="5396" width="2.5" style="2" customWidth="1"/>
    <col min="5397" max="5397" width="13.33203125" style="2" bestFit="1" customWidth="1"/>
    <col min="5398" max="5398" width="12.6640625" style="2" bestFit="1" customWidth="1"/>
    <col min="5399" max="5399" width="2.5" style="2" customWidth="1"/>
    <col min="5400" max="5400" width="13.5" style="2" bestFit="1" customWidth="1"/>
    <col min="5401" max="5401" width="11.1640625" style="2" bestFit="1" customWidth="1"/>
    <col min="5402" max="5402" width="1.6640625" style="2" customWidth="1"/>
    <col min="5403" max="5403" width="7" style="2" customWidth="1"/>
    <col min="5404" max="5404" width="7.5" style="2" customWidth="1"/>
    <col min="5405" max="5405" width="1.83203125" style="2" customWidth="1"/>
    <col min="5406" max="5406" width="1.5" style="2" customWidth="1"/>
    <col min="5407" max="5407" width="2.1640625" style="2" customWidth="1"/>
    <col min="5408" max="5634" width="9.1640625" style="2"/>
    <col min="5635" max="5635" width="20.6640625" style="2" customWidth="1"/>
    <col min="5636" max="5636" width="18.33203125" style="2" bestFit="1" customWidth="1"/>
    <col min="5637" max="5637" width="16.5" style="2" bestFit="1" customWidth="1"/>
    <col min="5638" max="5638" width="9.1640625" style="2"/>
    <col min="5639" max="5639" width="11.33203125" style="2" customWidth="1"/>
    <col min="5640" max="5640" width="9.6640625" style="2" bestFit="1" customWidth="1"/>
    <col min="5641" max="5641" width="2.33203125" style="2" customWidth="1"/>
    <col min="5642" max="5642" width="16.33203125" style="2" bestFit="1" customWidth="1"/>
    <col min="5643" max="5643" width="18" style="2" bestFit="1" customWidth="1"/>
    <col min="5644" max="5644" width="10.5" style="2" customWidth="1"/>
    <col min="5645" max="5646" width="11.33203125" style="2" customWidth="1"/>
    <col min="5647" max="5647" width="2.5" style="2" customWidth="1"/>
    <col min="5648" max="5648" width="16.1640625" style="2" bestFit="1" customWidth="1"/>
    <col min="5649" max="5649" width="16.5" style="2" bestFit="1" customWidth="1"/>
    <col min="5650" max="5650" width="8" style="2" customWidth="1"/>
    <col min="5651" max="5651" width="7.5" style="2" customWidth="1"/>
    <col min="5652" max="5652" width="2.5" style="2" customWidth="1"/>
    <col min="5653" max="5653" width="13.33203125" style="2" bestFit="1" customWidth="1"/>
    <col min="5654" max="5654" width="12.6640625" style="2" bestFit="1" customWidth="1"/>
    <col min="5655" max="5655" width="2.5" style="2" customWidth="1"/>
    <col min="5656" max="5656" width="13.5" style="2" bestFit="1" customWidth="1"/>
    <col min="5657" max="5657" width="11.1640625" style="2" bestFit="1" customWidth="1"/>
    <col min="5658" max="5658" width="1.6640625" style="2" customWidth="1"/>
    <col min="5659" max="5659" width="7" style="2" customWidth="1"/>
    <col min="5660" max="5660" width="7.5" style="2" customWidth="1"/>
    <col min="5661" max="5661" width="1.83203125" style="2" customWidth="1"/>
    <col min="5662" max="5662" width="1.5" style="2" customWidth="1"/>
    <col min="5663" max="5663" width="2.1640625" style="2" customWidth="1"/>
    <col min="5664" max="5890" width="9.1640625" style="2"/>
    <col min="5891" max="5891" width="20.6640625" style="2" customWidth="1"/>
    <col min="5892" max="5892" width="18.33203125" style="2" bestFit="1" customWidth="1"/>
    <col min="5893" max="5893" width="16.5" style="2" bestFit="1" customWidth="1"/>
    <col min="5894" max="5894" width="9.1640625" style="2"/>
    <col min="5895" max="5895" width="11.33203125" style="2" customWidth="1"/>
    <col min="5896" max="5896" width="9.6640625" style="2" bestFit="1" customWidth="1"/>
    <col min="5897" max="5897" width="2.33203125" style="2" customWidth="1"/>
    <col min="5898" max="5898" width="16.33203125" style="2" bestFit="1" customWidth="1"/>
    <col min="5899" max="5899" width="18" style="2" bestFit="1" customWidth="1"/>
    <col min="5900" max="5900" width="10.5" style="2" customWidth="1"/>
    <col min="5901" max="5902" width="11.33203125" style="2" customWidth="1"/>
    <col min="5903" max="5903" width="2.5" style="2" customWidth="1"/>
    <col min="5904" max="5904" width="16.1640625" style="2" bestFit="1" customWidth="1"/>
    <col min="5905" max="5905" width="16.5" style="2" bestFit="1" customWidth="1"/>
    <col min="5906" max="5906" width="8" style="2" customWidth="1"/>
    <col min="5907" max="5907" width="7.5" style="2" customWidth="1"/>
    <col min="5908" max="5908" width="2.5" style="2" customWidth="1"/>
    <col min="5909" max="5909" width="13.33203125" style="2" bestFit="1" customWidth="1"/>
    <col min="5910" max="5910" width="12.6640625" style="2" bestFit="1" customWidth="1"/>
    <col min="5911" max="5911" width="2.5" style="2" customWidth="1"/>
    <col min="5912" max="5912" width="13.5" style="2" bestFit="1" customWidth="1"/>
    <col min="5913" max="5913" width="11.1640625" style="2" bestFit="1" customWidth="1"/>
    <col min="5914" max="5914" width="1.6640625" style="2" customWidth="1"/>
    <col min="5915" max="5915" width="7" style="2" customWidth="1"/>
    <col min="5916" max="5916" width="7.5" style="2" customWidth="1"/>
    <col min="5917" max="5917" width="1.83203125" style="2" customWidth="1"/>
    <col min="5918" max="5918" width="1.5" style="2" customWidth="1"/>
    <col min="5919" max="5919" width="2.1640625" style="2" customWidth="1"/>
    <col min="5920" max="6146" width="9.1640625" style="2"/>
    <col min="6147" max="6147" width="20.6640625" style="2" customWidth="1"/>
    <col min="6148" max="6148" width="18.33203125" style="2" bestFit="1" customWidth="1"/>
    <col min="6149" max="6149" width="16.5" style="2" bestFit="1" customWidth="1"/>
    <col min="6150" max="6150" width="9.1640625" style="2"/>
    <col min="6151" max="6151" width="11.33203125" style="2" customWidth="1"/>
    <col min="6152" max="6152" width="9.6640625" style="2" bestFit="1" customWidth="1"/>
    <col min="6153" max="6153" width="2.33203125" style="2" customWidth="1"/>
    <col min="6154" max="6154" width="16.33203125" style="2" bestFit="1" customWidth="1"/>
    <col min="6155" max="6155" width="18" style="2" bestFit="1" customWidth="1"/>
    <col min="6156" max="6156" width="10.5" style="2" customWidth="1"/>
    <col min="6157" max="6158" width="11.33203125" style="2" customWidth="1"/>
    <col min="6159" max="6159" width="2.5" style="2" customWidth="1"/>
    <col min="6160" max="6160" width="16.1640625" style="2" bestFit="1" customWidth="1"/>
    <col min="6161" max="6161" width="16.5" style="2" bestFit="1" customWidth="1"/>
    <col min="6162" max="6162" width="8" style="2" customWidth="1"/>
    <col min="6163" max="6163" width="7.5" style="2" customWidth="1"/>
    <col min="6164" max="6164" width="2.5" style="2" customWidth="1"/>
    <col min="6165" max="6165" width="13.33203125" style="2" bestFit="1" customWidth="1"/>
    <col min="6166" max="6166" width="12.6640625" style="2" bestFit="1" customWidth="1"/>
    <col min="6167" max="6167" width="2.5" style="2" customWidth="1"/>
    <col min="6168" max="6168" width="13.5" style="2" bestFit="1" customWidth="1"/>
    <col min="6169" max="6169" width="11.1640625" style="2" bestFit="1" customWidth="1"/>
    <col min="6170" max="6170" width="1.6640625" style="2" customWidth="1"/>
    <col min="6171" max="6171" width="7" style="2" customWidth="1"/>
    <col min="6172" max="6172" width="7.5" style="2" customWidth="1"/>
    <col min="6173" max="6173" width="1.83203125" style="2" customWidth="1"/>
    <col min="6174" max="6174" width="1.5" style="2" customWidth="1"/>
    <col min="6175" max="6175" width="2.1640625" style="2" customWidth="1"/>
    <col min="6176" max="6402" width="9.1640625" style="2"/>
    <col min="6403" max="6403" width="20.6640625" style="2" customWidth="1"/>
    <col min="6404" max="6404" width="18.33203125" style="2" bestFit="1" customWidth="1"/>
    <col min="6405" max="6405" width="16.5" style="2" bestFit="1" customWidth="1"/>
    <col min="6406" max="6406" width="9.1640625" style="2"/>
    <col min="6407" max="6407" width="11.33203125" style="2" customWidth="1"/>
    <col min="6408" max="6408" width="9.6640625" style="2" bestFit="1" customWidth="1"/>
    <col min="6409" max="6409" width="2.33203125" style="2" customWidth="1"/>
    <col min="6410" max="6410" width="16.33203125" style="2" bestFit="1" customWidth="1"/>
    <col min="6411" max="6411" width="18" style="2" bestFit="1" customWidth="1"/>
    <col min="6412" max="6412" width="10.5" style="2" customWidth="1"/>
    <col min="6413" max="6414" width="11.33203125" style="2" customWidth="1"/>
    <col min="6415" max="6415" width="2.5" style="2" customWidth="1"/>
    <col min="6416" max="6416" width="16.1640625" style="2" bestFit="1" customWidth="1"/>
    <col min="6417" max="6417" width="16.5" style="2" bestFit="1" customWidth="1"/>
    <col min="6418" max="6418" width="8" style="2" customWidth="1"/>
    <col min="6419" max="6419" width="7.5" style="2" customWidth="1"/>
    <col min="6420" max="6420" width="2.5" style="2" customWidth="1"/>
    <col min="6421" max="6421" width="13.33203125" style="2" bestFit="1" customWidth="1"/>
    <col min="6422" max="6422" width="12.6640625" style="2" bestFit="1" customWidth="1"/>
    <col min="6423" max="6423" width="2.5" style="2" customWidth="1"/>
    <col min="6424" max="6424" width="13.5" style="2" bestFit="1" customWidth="1"/>
    <col min="6425" max="6425" width="11.1640625" style="2" bestFit="1" customWidth="1"/>
    <col min="6426" max="6426" width="1.6640625" style="2" customWidth="1"/>
    <col min="6427" max="6427" width="7" style="2" customWidth="1"/>
    <col min="6428" max="6428" width="7.5" style="2" customWidth="1"/>
    <col min="6429" max="6429" width="1.83203125" style="2" customWidth="1"/>
    <col min="6430" max="6430" width="1.5" style="2" customWidth="1"/>
    <col min="6431" max="6431" width="2.1640625" style="2" customWidth="1"/>
    <col min="6432" max="6658" width="9.1640625" style="2"/>
    <col min="6659" max="6659" width="20.6640625" style="2" customWidth="1"/>
    <col min="6660" max="6660" width="18.33203125" style="2" bestFit="1" customWidth="1"/>
    <col min="6661" max="6661" width="16.5" style="2" bestFit="1" customWidth="1"/>
    <col min="6662" max="6662" width="9.1640625" style="2"/>
    <col min="6663" max="6663" width="11.33203125" style="2" customWidth="1"/>
    <col min="6664" max="6664" width="9.6640625" style="2" bestFit="1" customWidth="1"/>
    <col min="6665" max="6665" width="2.33203125" style="2" customWidth="1"/>
    <col min="6666" max="6666" width="16.33203125" style="2" bestFit="1" customWidth="1"/>
    <col min="6667" max="6667" width="18" style="2" bestFit="1" customWidth="1"/>
    <col min="6668" max="6668" width="10.5" style="2" customWidth="1"/>
    <col min="6669" max="6670" width="11.33203125" style="2" customWidth="1"/>
    <col min="6671" max="6671" width="2.5" style="2" customWidth="1"/>
    <col min="6672" max="6672" width="16.1640625" style="2" bestFit="1" customWidth="1"/>
    <col min="6673" max="6673" width="16.5" style="2" bestFit="1" customWidth="1"/>
    <col min="6674" max="6674" width="8" style="2" customWidth="1"/>
    <col min="6675" max="6675" width="7.5" style="2" customWidth="1"/>
    <col min="6676" max="6676" width="2.5" style="2" customWidth="1"/>
    <col min="6677" max="6677" width="13.33203125" style="2" bestFit="1" customWidth="1"/>
    <col min="6678" max="6678" width="12.6640625" style="2" bestFit="1" customWidth="1"/>
    <col min="6679" max="6679" width="2.5" style="2" customWidth="1"/>
    <col min="6680" max="6680" width="13.5" style="2" bestFit="1" customWidth="1"/>
    <col min="6681" max="6681" width="11.1640625" style="2" bestFit="1" customWidth="1"/>
    <col min="6682" max="6682" width="1.6640625" style="2" customWidth="1"/>
    <col min="6683" max="6683" width="7" style="2" customWidth="1"/>
    <col min="6684" max="6684" width="7.5" style="2" customWidth="1"/>
    <col min="6685" max="6685" width="1.83203125" style="2" customWidth="1"/>
    <col min="6686" max="6686" width="1.5" style="2" customWidth="1"/>
    <col min="6687" max="6687" width="2.1640625" style="2" customWidth="1"/>
    <col min="6688" max="6914" width="9.1640625" style="2"/>
    <col min="6915" max="6915" width="20.6640625" style="2" customWidth="1"/>
    <col min="6916" max="6916" width="18.33203125" style="2" bestFit="1" customWidth="1"/>
    <col min="6917" max="6917" width="16.5" style="2" bestFit="1" customWidth="1"/>
    <col min="6918" max="6918" width="9.1640625" style="2"/>
    <col min="6919" max="6919" width="11.33203125" style="2" customWidth="1"/>
    <col min="6920" max="6920" width="9.6640625" style="2" bestFit="1" customWidth="1"/>
    <col min="6921" max="6921" width="2.33203125" style="2" customWidth="1"/>
    <col min="6922" max="6922" width="16.33203125" style="2" bestFit="1" customWidth="1"/>
    <col min="6923" max="6923" width="18" style="2" bestFit="1" customWidth="1"/>
    <col min="6924" max="6924" width="10.5" style="2" customWidth="1"/>
    <col min="6925" max="6926" width="11.33203125" style="2" customWidth="1"/>
    <col min="6927" max="6927" width="2.5" style="2" customWidth="1"/>
    <col min="6928" max="6928" width="16.1640625" style="2" bestFit="1" customWidth="1"/>
    <col min="6929" max="6929" width="16.5" style="2" bestFit="1" customWidth="1"/>
    <col min="6930" max="6930" width="8" style="2" customWidth="1"/>
    <col min="6931" max="6931" width="7.5" style="2" customWidth="1"/>
    <col min="6932" max="6932" width="2.5" style="2" customWidth="1"/>
    <col min="6933" max="6933" width="13.33203125" style="2" bestFit="1" customWidth="1"/>
    <col min="6934" max="6934" width="12.6640625" style="2" bestFit="1" customWidth="1"/>
    <col min="6935" max="6935" width="2.5" style="2" customWidth="1"/>
    <col min="6936" max="6936" width="13.5" style="2" bestFit="1" customWidth="1"/>
    <col min="6937" max="6937" width="11.1640625" style="2" bestFit="1" customWidth="1"/>
    <col min="6938" max="6938" width="1.6640625" style="2" customWidth="1"/>
    <col min="6939" max="6939" width="7" style="2" customWidth="1"/>
    <col min="6940" max="6940" width="7.5" style="2" customWidth="1"/>
    <col min="6941" max="6941" width="1.83203125" style="2" customWidth="1"/>
    <col min="6942" max="6942" width="1.5" style="2" customWidth="1"/>
    <col min="6943" max="6943" width="2.1640625" style="2" customWidth="1"/>
    <col min="6944" max="7170" width="9.1640625" style="2"/>
    <col min="7171" max="7171" width="20.6640625" style="2" customWidth="1"/>
    <col min="7172" max="7172" width="18.33203125" style="2" bestFit="1" customWidth="1"/>
    <col min="7173" max="7173" width="16.5" style="2" bestFit="1" customWidth="1"/>
    <col min="7174" max="7174" width="9.1640625" style="2"/>
    <col min="7175" max="7175" width="11.33203125" style="2" customWidth="1"/>
    <col min="7176" max="7176" width="9.6640625" style="2" bestFit="1" customWidth="1"/>
    <col min="7177" max="7177" width="2.33203125" style="2" customWidth="1"/>
    <col min="7178" max="7178" width="16.33203125" style="2" bestFit="1" customWidth="1"/>
    <col min="7179" max="7179" width="18" style="2" bestFit="1" customWidth="1"/>
    <col min="7180" max="7180" width="10.5" style="2" customWidth="1"/>
    <col min="7181" max="7182" width="11.33203125" style="2" customWidth="1"/>
    <col min="7183" max="7183" width="2.5" style="2" customWidth="1"/>
    <col min="7184" max="7184" width="16.1640625" style="2" bestFit="1" customWidth="1"/>
    <col min="7185" max="7185" width="16.5" style="2" bestFit="1" customWidth="1"/>
    <col min="7186" max="7186" width="8" style="2" customWidth="1"/>
    <col min="7187" max="7187" width="7.5" style="2" customWidth="1"/>
    <col min="7188" max="7188" width="2.5" style="2" customWidth="1"/>
    <col min="7189" max="7189" width="13.33203125" style="2" bestFit="1" customWidth="1"/>
    <col min="7190" max="7190" width="12.6640625" style="2" bestFit="1" customWidth="1"/>
    <col min="7191" max="7191" width="2.5" style="2" customWidth="1"/>
    <col min="7192" max="7192" width="13.5" style="2" bestFit="1" customWidth="1"/>
    <col min="7193" max="7193" width="11.1640625" style="2" bestFit="1" customWidth="1"/>
    <col min="7194" max="7194" width="1.6640625" style="2" customWidth="1"/>
    <col min="7195" max="7195" width="7" style="2" customWidth="1"/>
    <col min="7196" max="7196" width="7.5" style="2" customWidth="1"/>
    <col min="7197" max="7197" width="1.83203125" style="2" customWidth="1"/>
    <col min="7198" max="7198" width="1.5" style="2" customWidth="1"/>
    <col min="7199" max="7199" width="2.1640625" style="2" customWidth="1"/>
    <col min="7200" max="7426" width="9.1640625" style="2"/>
    <col min="7427" max="7427" width="20.6640625" style="2" customWidth="1"/>
    <col min="7428" max="7428" width="18.33203125" style="2" bestFit="1" customWidth="1"/>
    <col min="7429" max="7429" width="16.5" style="2" bestFit="1" customWidth="1"/>
    <col min="7430" max="7430" width="9.1640625" style="2"/>
    <col min="7431" max="7431" width="11.33203125" style="2" customWidth="1"/>
    <col min="7432" max="7432" width="9.6640625" style="2" bestFit="1" customWidth="1"/>
    <col min="7433" max="7433" width="2.33203125" style="2" customWidth="1"/>
    <col min="7434" max="7434" width="16.33203125" style="2" bestFit="1" customWidth="1"/>
    <col min="7435" max="7435" width="18" style="2" bestFit="1" customWidth="1"/>
    <col min="7436" max="7436" width="10.5" style="2" customWidth="1"/>
    <col min="7437" max="7438" width="11.33203125" style="2" customWidth="1"/>
    <col min="7439" max="7439" width="2.5" style="2" customWidth="1"/>
    <col min="7440" max="7440" width="16.1640625" style="2" bestFit="1" customWidth="1"/>
    <col min="7441" max="7441" width="16.5" style="2" bestFit="1" customWidth="1"/>
    <col min="7442" max="7442" width="8" style="2" customWidth="1"/>
    <col min="7443" max="7443" width="7.5" style="2" customWidth="1"/>
    <col min="7444" max="7444" width="2.5" style="2" customWidth="1"/>
    <col min="7445" max="7445" width="13.33203125" style="2" bestFit="1" customWidth="1"/>
    <col min="7446" max="7446" width="12.6640625" style="2" bestFit="1" customWidth="1"/>
    <col min="7447" max="7447" width="2.5" style="2" customWidth="1"/>
    <col min="7448" max="7448" width="13.5" style="2" bestFit="1" customWidth="1"/>
    <col min="7449" max="7449" width="11.1640625" style="2" bestFit="1" customWidth="1"/>
    <col min="7450" max="7450" width="1.6640625" style="2" customWidth="1"/>
    <col min="7451" max="7451" width="7" style="2" customWidth="1"/>
    <col min="7452" max="7452" width="7.5" style="2" customWidth="1"/>
    <col min="7453" max="7453" width="1.83203125" style="2" customWidth="1"/>
    <col min="7454" max="7454" width="1.5" style="2" customWidth="1"/>
    <col min="7455" max="7455" width="2.1640625" style="2" customWidth="1"/>
    <col min="7456" max="7682" width="9.1640625" style="2"/>
    <col min="7683" max="7683" width="20.6640625" style="2" customWidth="1"/>
    <col min="7684" max="7684" width="18.33203125" style="2" bestFit="1" customWidth="1"/>
    <col min="7685" max="7685" width="16.5" style="2" bestFit="1" customWidth="1"/>
    <col min="7686" max="7686" width="9.1640625" style="2"/>
    <col min="7687" max="7687" width="11.33203125" style="2" customWidth="1"/>
    <col min="7688" max="7688" width="9.6640625" style="2" bestFit="1" customWidth="1"/>
    <col min="7689" max="7689" width="2.33203125" style="2" customWidth="1"/>
    <col min="7690" max="7690" width="16.33203125" style="2" bestFit="1" customWidth="1"/>
    <col min="7691" max="7691" width="18" style="2" bestFit="1" customWidth="1"/>
    <col min="7692" max="7692" width="10.5" style="2" customWidth="1"/>
    <col min="7693" max="7694" width="11.33203125" style="2" customWidth="1"/>
    <col min="7695" max="7695" width="2.5" style="2" customWidth="1"/>
    <col min="7696" max="7696" width="16.1640625" style="2" bestFit="1" customWidth="1"/>
    <col min="7697" max="7697" width="16.5" style="2" bestFit="1" customWidth="1"/>
    <col min="7698" max="7698" width="8" style="2" customWidth="1"/>
    <col min="7699" max="7699" width="7.5" style="2" customWidth="1"/>
    <col min="7700" max="7700" width="2.5" style="2" customWidth="1"/>
    <col min="7701" max="7701" width="13.33203125" style="2" bestFit="1" customWidth="1"/>
    <col min="7702" max="7702" width="12.6640625" style="2" bestFit="1" customWidth="1"/>
    <col min="7703" max="7703" width="2.5" style="2" customWidth="1"/>
    <col min="7704" max="7704" width="13.5" style="2" bestFit="1" customWidth="1"/>
    <col min="7705" max="7705" width="11.1640625" style="2" bestFit="1" customWidth="1"/>
    <col min="7706" max="7706" width="1.6640625" style="2" customWidth="1"/>
    <col min="7707" max="7707" width="7" style="2" customWidth="1"/>
    <col min="7708" max="7708" width="7.5" style="2" customWidth="1"/>
    <col min="7709" max="7709" width="1.83203125" style="2" customWidth="1"/>
    <col min="7710" max="7710" width="1.5" style="2" customWidth="1"/>
    <col min="7711" max="7711" width="2.1640625" style="2" customWidth="1"/>
    <col min="7712" max="7938" width="9.1640625" style="2"/>
    <col min="7939" max="7939" width="20.6640625" style="2" customWidth="1"/>
    <col min="7940" max="7940" width="18.33203125" style="2" bestFit="1" customWidth="1"/>
    <col min="7941" max="7941" width="16.5" style="2" bestFit="1" customWidth="1"/>
    <col min="7942" max="7942" width="9.1640625" style="2"/>
    <col min="7943" max="7943" width="11.33203125" style="2" customWidth="1"/>
    <col min="7944" max="7944" width="9.6640625" style="2" bestFit="1" customWidth="1"/>
    <col min="7945" max="7945" width="2.33203125" style="2" customWidth="1"/>
    <col min="7946" max="7946" width="16.33203125" style="2" bestFit="1" customWidth="1"/>
    <col min="7947" max="7947" width="18" style="2" bestFit="1" customWidth="1"/>
    <col min="7948" max="7948" width="10.5" style="2" customWidth="1"/>
    <col min="7949" max="7950" width="11.33203125" style="2" customWidth="1"/>
    <col min="7951" max="7951" width="2.5" style="2" customWidth="1"/>
    <col min="7952" max="7952" width="16.1640625" style="2" bestFit="1" customWidth="1"/>
    <col min="7953" max="7953" width="16.5" style="2" bestFit="1" customWidth="1"/>
    <col min="7954" max="7954" width="8" style="2" customWidth="1"/>
    <col min="7955" max="7955" width="7.5" style="2" customWidth="1"/>
    <col min="7956" max="7956" width="2.5" style="2" customWidth="1"/>
    <col min="7957" max="7957" width="13.33203125" style="2" bestFit="1" customWidth="1"/>
    <col min="7958" max="7958" width="12.6640625" style="2" bestFit="1" customWidth="1"/>
    <col min="7959" max="7959" width="2.5" style="2" customWidth="1"/>
    <col min="7960" max="7960" width="13.5" style="2" bestFit="1" customWidth="1"/>
    <col min="7961" max="7961" width="11.1640625" style="2" bestFit="1" customWidth="1"/>
    <col min="7962" max="7962" width="1.6640625" style="2" customWidth="1"/>
    <col min="7963" max="7963" width="7" style="2" customWidth="1"/>
    <col min="7964" max="7964" width="7.5" style="2" customWidth="1"/>
    <col min="7965" max="7965" width="1.83203125" style="2" customWidth="1"/>
    <col min="7966" max="7966" width="1.5" style="2" customWidth="1"/>
    <col min="7967" max="7967" width="2.1640625" style="2" customWidth="1"/>
    <col min="7968" max="8194" width="9.1640625" style="2"/>
    <col min="8195" max="8195" width="20.6640625" style="2" customWidth="1"/>
    <col min="8196" max="8196" width="18.33203125" style="2" bestFit="1" customWidth="1"/>
    <col min="8197" max="8197" width="16.5" style="2" bestFit="1" customWidth="1"/>
    <col min="8198" max="8198" width="9.1640625" style="2"/>
    <col min="8199" max="8199" width="11.33203125" style="2" customWidth="1"/>
    <col min="8200" max="8200" width="9.6640625" style="2" bestFit="1" customWidth="1"/>
    <col min="8201" max="8201" width="2.33203125" style="2" customWidth="1"/>
    <col min="8202" max="8202" width="16.33203125" style="2" bestFit="1" customWidth="1"/>
    <col min="8203" max="8203" width="18" style="2" bestFit="1" customWidth="1"/>
    <col min="8204" max="8204" width="10.5" style="2" customWidth="1"/>
    <col min="8205" max="8206" width="11.33203125" style="2" customWidth="1"/>
    <col min="8207" max="8207" width="2.5" style="2" customWidth="1"/>
    <col min="8208" max="8208" width="16.1640625" style="2" bestFit="1" customWidth="1"/>
    <col min="8209" max="8209" width="16.5" style="2" bestFit="1" customWidth="1"/>
    <col min="8210" max="8210" width="8" style="2" customWidth="1"/>
    <col min="8211" max="8211" width="7.5" style="2" customWidth="1"/>
    <col min="8212" max="8212" width="2.5" style="2" customWidth="1"/>
    <col min="8213" max="8213" width="13.33203125" style="2" bestFit="1" customWidth="1"/>
    <col min="8214" max="8214" width="12.6640625" style="2" bestFit="1" customWidth="1"/>
    <col min="8215" max="8215" width="2.5" style="2" customWidth="1"/>
    <col min="8216" max="8216" width="13.5" style="2" bestFit="1" customWidth="1"/>
    <col min="8217" max="8217" width="11.1640625" style="2" bestFit="1" customWidth="1"/>
    <col min="8218" max="8218" width="1.6640625" style="2" customWidth="1"/>
    <col min="8219" max="8219" width="7" style="2" customWidth="1"/>
    <col min="8220" max="8220" width="7.5" style="2" customWidth="1"/>
    <col min="8221" max="8221" width="1.83203125" style="2" customWidth="1"/>
    <col min="8222" max="8222" width="1.5" style="2" customWidth="1"/>
    <col min="8223" max="8223" width="2.1640625" style="2" customWidth="1"/>
    <col min="8224" max="8450" width="9.1640625" style="2"/>
    <col min="8451" max="8451" width="20.6640625" style="2" customWidth="1"/>
    <col min="8452" max="8452" width="18.33203125" style="2" bestFit="1" customWidth="1"/>
    <col min="8453" max="8453" width="16.5" style="2" bestFit="1" customWidth="1"/>
    <col min="8454" max="8454" width="9.1640625" style="2"/>
    <col min="8455" max="8455" width="11.33203125" style="2" customWidth="1"/>
    <col min="8456" max="8456" width="9.6640625" style="2" bestFit="1" customWidth="1"/>
    <col min="8457" max="8457" width="2.33203125" style="2" customWidth="1"/>
    <col min="8458" max="8458" width="16.33203125" style="2" bestFit="1" customWidth="1"/>
    <col min="8459" max="8459" width="18" style="2" bestFit="1" customWidth="1"/>
    <col min="8460" max="8460" width="10.5" style="2" customWidth="1"/>
    <col min="8461" max="8462" width="11.33203125" style="2" customWidth="1"/>
    <col min="8463" max="8463" width="2.5" style="2" customWidth="1"/>
    <col min="8464" max="8464" width="16.1640625" style="2" bestFit="1" customWidth="1"/>
    <col min="8465" max="8465" width="16.5" style="2" bestFit="1" customWidth="1"/>
    <col min="8466" max="8466" width="8" style="2" customWidth="1"/>
    <col min="8467" max="8467" width="7.5" style="2" customWidth="1"/>
    <col min="8468" max="8468" width="2.5" style="2" customWidth="1"/>
    <col min="8469" max="8469" width="13.33203125" style="2" bestFit="1" customWidth="1"/>
    <col min="8470" max="8470" width="12.6640625" style="2" bestFit="1" customWidth="1"/>
    <col min="8471" max="8471" width="2.5" style="2" customWidth="1"/>
    <col min="8472" max="8472" width="13.5" style="2" bestFit="1" customWidth="1"/>
    <col min="8473" max="8473" width="11.1640625" style="2" bestFit="1" customWidth="1"/>
    <col min="8474" max="8474" width="1.6640625" style="2" customWidth="1"/>
    <col min="8475" max="8475" width="7" style="2" customWidth="1"/>
    <col min="8476" max="8476" width="7.5" style="2" customWidth="1"/>
    <col min="8477" max="8477" width="1.83203125" style="2" customWidth="1"/>
    <col min="8478" max="8478" width="1.5" style="2" customWidth="1"/>
    <col min="8479" max="8479" width="2.1640625" style="2" customWidth="1"/>
    <col min="8480" max="8706" width="9.1640625" style="2"/>
    <col min="8707" max="8707" width="20.6640625" style="2" customWidth="1"/>
    <col min="8708" max="8708" width="18.33203125" style="2" bestFit="1" customWidth="1"/>
    <col min="8709" max="8709" width="16.5" style="2" bestFit="1" customWidth="1"/>
    <col min="8710" max="8710" width="9.1640625" style="2"/>
    <col min="8711" max="8711" width="11.33203125" style="2" customWidth="1"/>
    <col min="8712" max="8712" width="9.6640625" style="2" bestFit="1" customWidth="1"/>
    <col min="8713" max="8713" width="2.33203125" style="2" customWidth="1"/>
    <col min="8714" max="8714" width="16.33203125" style="2" bestFit="1" customWidth="1"/>
    <col min="8715" max="8715" width="18" style="2" bestFit="1" customWidth="1"/>
    <col min="8716" max="8716" width="10.5" style="2" customWidth="1"/>
    <col min="8717" max="8718" width="11.33203125" style="2" customWidth="1"/>
    <col min="8719" max="8719" width="2.5" style="2" customWidth="1"/>
    <col min="8720" max="8720" width="16.1640625" style="2" bestFit="1" customWidth="1"/>
    <col min="8721" max="8721" width="16.5" style="2" bestFit="1" customWidth="1"/>
    <col min="8722" max="8722" width="8" style="2" customWidth="1"/>
    <col min="8723" max="8723" width="7.5" style="2" customWidth="1"/>
    <col min="8724" max="8724" width="2.5" style="2" customWidth="1"/>
    <col min="8725" max="8725" width="13.33203125" style="2" bestFit="1" customWidth="1"/>
    <col min="8726" max="8726" width="12.6640625" style="2" bestFit="1" customWidth="1"/>
    <col min="8727" max="8727" width="2.5" style="2" customWidth="1"/>
    <col min="8728" max="8728" width="13.5" style="2" bestFit="1" customWidth="1"/>
    <col min="8729" max="8729" width="11.1640625" style="2" bestFit="1" customWidth="1"/>
    <col min="8730" max="8730" width="1.6640625" style="2" customWidth="1"/>
    <col min="8731" max="8731" width="7" style="2" customWidth="1"/>
    <col min="8732" max="8732" width="7.5" style="2" customWidth="1"/>
    <col min="8733" max="8733" width="1.83203125" style="2" customWidth="1"/>
    <col min="8734" max="8734" width="1.5" style="2" customWidth="1"/>
    <col min="8735" max="8735" width="2.1640625" style="2" customWidth="1"/>
    <col min="8736" max="8962" width="9.1640625" style="2"/>
    <col min="8963" max="8963" width="20.6640625" style="2" customWidth="1"/>
    <col min="8964" max="8964" width="18.33203125" style="2" bestFit="1" customWidth="1"/>
    <col min="8965" max="8965" width="16.5" style="2" bestFit="1" customWidth="1"/>
    <col min="8966" max="8966" width="9.1640625" style="2"/>
    <col min="8967" max="8967" width="11.33203125" style="2" customWidth="1"/>
    <col min="8968" max="8968" width="9.6640625" style="2" bestFit="1" customWidth="1"/>
    <col min="8969" max="8969" width="2.33203125" style="2" customWidth="1"/>
    <col min="8970" max="8970" width="16.33203125" style="2" bestFit="1" customWidth="1"/>
    <col min="8971" max="8971" width="18" style="2" bestFit="1" customWidth="1"/>
    <col min="8972" max="8972" width="10.5" style="2" customWidth="1"/>
    <col min="8973" max="8974" width="11.33203125" style="2" customWidth="1"/>
    <col min="8975" max="8975" width="2.5" style="2" customWidth="1"/>
    <col min="8976" max="8976" width="16.1640625" style="2" bestFit="1" customWidth="1"/>
    <col min="8977" max="8977" width="16.5" style="2" bestFit="1" customWidth="1"/>
    <col min="8978" max="8978" width="8" style="2" customWidth="1"/>
    <col min="8979" max="8979" width="7.5" style="2" customWidth="1"/>
    <col min="8980" max="8980" width="2.5" style="2" customWidth="1"/>
    <col min="8981" max="8981" width="13.33203125" style="2" bestFit="1" customWidth="1"/>
    <col min="8982" max="8982" width="12.6640625" style="2" bestFit="1" customWidth="1"/>
    <col min="8983" max="8983" width="2.5" style="2" customWidth="1"/>
    <col min="8984" max="8984" width="13.5" style="2" bestFit="1" customWidth="1"/>
    <col min="8985" max="8985" width="11.1640625" style="2" bestFit="1" customWidth="1"/>
    <col min="8986" max="8986" width="1.6640625" style="2" customWidth="1"/>
    <col min="8987" max="8987" width="7" style="2" customWidth="1"/>
    <col min="8988" max="8988" width="7.5" style="2" customWidth="1"/>
    <col min="8989" max="8989" width="1.83203125" style="2" customWidth="1"/>
    <col min="8990" max="8990" width="1.5" style="2" customWidth="1"/>
    <col min="8991" max="8991" width="2.1640625" style="2" customWidth="1"/>
    <col min="8992" max="9218" width="9.1640625" style="2"/>
    <col min="9219" max="9219" width="20.6640625" style="2" customWidth="1"/>
    <col min="9220" max="9220" width="18.33203125" style="2" bestFit="1" customWidth="1"/>
    <col min="9221" max="9221" width="16.5" style="2" bestFit="1" customWidth="1"/>
    <col min="9222" max="9222" width="9.1640625" style="2"/>
    <col min="9223" max="9223" width="11.33203125" style="2" customWidth="1"/>
    <col min="9224" max="9224" width="9.6640625" style="2" bestFit="1" customWidth="1"/>
    <col min="9225" max="9225" width="2.33203125" style="2" customWidth="1"/>
    <col min="9226" max="9226" width="16.33203125" style="2" bestFit="1" customWidth="1"/>
    <col min="9227" max="9227" width="18" style="2" bestFit="1" customWidth="1"/>
    <col min="9228" max="9228" width="10.5" style="2" customWidth="1"/>
    <col min="9229" max="9230" width="11.33203125" style="2" customWidth="1"/>
    <col min="9231" max="9231" width="2.5" style="2" customWidth="1"/>
    <col min="9232" max="9232" width="16.1640625" style="2" bestFit="1" customWidth="1"/>
    <col min="9233" max="9233" width="16.5" style="2" bestFit="1" customWidth="1"/>
    <col min="9234" max="9234" width="8" style="2" customWidth="1"/>
    <col min="9235" max="9235" width="7.5" style="2" customWidth="1"/>
    <col min="9236" max="9236" width="2.5" style="2" customWidth="1"/>
    <col min="9237" max="9237" width="13.33203125" style="2" bestFit="1" customWidth="1"/>
    <col min="9238" max="9238" width="12.6640625" style="2" bestFit="1" customWidth="1"/>
    <col min="9239" max="9239" width="2.5" style="2" customWidth="1"/>
    <col min="9240" max="9240" width="13.5" style="2" bestFit="1" customWidth="1"/>
    <col min="9241" max="9241" width="11.1640625" style="2" bestFit="1" customWidth="1"/>
    <col min="9242" max="9242" width="1.6640625" style="2" customWidth="1"/>
    <col min="9243" max="9243" width="7" style="2" customWidth="1"/>
    <col min="9244" max="9244" width="7.5" style="2" customWidth="1"/>
    <col min="9245" max="9245" width="1.83203125" style="2" customWidth="1"/>
    <col min="9246" max="9246" width="1.5" style="2" customWidth="1"/>
    <col min="9247" max="9247" width="2.1640625" style="2" customWidth="1"/>
    <col min="9248" max="9474" width="9.1640625" style="2"/>
    <col min="9475" max="9475" width="20.6640625" style="2" customWidth="1"/>
    <col min="9476" max="9476" width="18.33203125" style="2" bestFit="1" customWidth="1"/>
    <col min="9477" max="9477" width="16.5" style="2" bestFit="1" customWidth="1"/>
    <col min="9478" max="9478" width="9.1640625" style="2"/>
    <col min="9479" max="9479" width="11.33203125" style="2" customWidth="1"/>
    <col min="9480" max="9480" width="9.6640625" style="2" bestFit="1" customWidth="1"/>
    <col min="9481" max="9481" width="2.33203125" style="2" customWidth="1"/>
    <col min="9482" max="9482" width="16.33203125" style="2" bestFit="1" customWidth="1"/>
    <col min="9483" max="9483" width="18" style="2" bestFit="1" customWidth="1"/>
    <col min="9484" max="9484" width="10.5" style="2" customWidth="1"/>
    <col min="9485" max="9486" width="11.33203125" style="2" customWidth="1"/>
    <col min="9487" max="9487" width="2.5" style="2" customWidth="1"/>
    <col min="9488" max="9488" width="16.1640625" style="2" bestFit="1" customWidth="1"/>
    <col min="9489" max="9489" width="16.5" style="2" bestFit="1" customWidth="1"/>
    <col min="9490" max="9490" width="8" style="2" customWidth="1"/>
    <col min="9491" max="9491" width="7.5" style="2" customWidth="1"/>
    <col min="9492" max="9492" width="2.5" style="2" customWidth="1"/>
    <col min="9493" max="9493" width="13.33203125" style="2" bestFit="1" customWidth="1"/>
    <col min="9494" max="9494" width="12.6640625" style="2" bestFit="1" customWidth="1"/>
    <col min="9495" max="9495" width="2.5" style="2" customWidth="1"/>
    <col min="9496" max="9496" width="13.5" style="2" bestFit="1" customWidth="1"/>
    <col min="9497" max="9497" width="11.1640625" style="2" bestFit="1" customWidth="1"/>
    <col min="9498" max="9498" width="1.6640625" style="2" customWidth="1"/>
    <col min="9499" max="9499" width="7" style="2" customWidth="1"/>
    <col min="9500" max="9500" width="7.5" style="2" customWidth="1"/>
    <col min="9501" max="9501" width="1.83203125" style="2" customWidth="1"/>
    <col min="9502" max="9502" width="1.5" style="2" customWidth="1"/>
    <col min="9503" max="9503" width="2.1640625" style="2" customWidth="1"/>
    <col min="9504" max="9730" width="9.1640625" style="2"/>
    <col min="9731" max="9731" width="20.6640625" style="2" customWidth="1"/>
    <col min="9732" max="9732" width="18.33203125" style="2" bestFit="1" customWidth="1"/>
    <col min="9733" max="9733" width="16.5" style="2" bestFit="1" customWidth="1"/>
    <col min="9734" max="9734" width="9.1640625" style="2"/>
    <col min="9735" max="9735" width="11.33203125" style="2" customWidth="1"/>
    <col min="9736" max="9736" width="9.6640625" style="2" bestFit="1" customWidth="1"/>
    <col min="9737" max="9737" width="2.33203125" style="2" customWidth="1"/>
    <col min="9738" max="9738" width="16.33203125" style="2" bestFit="1" customWidth="1"/>
    <col min="9739" max="9739" width="18" style="2" bestFit="1" customWidth="1"/>
    <col min="9740" max="9740" width="10.5" style="2" customWidth="1"/>
    <col min="9741" max="9742" width="11.33203125" style="2" customWidth="1"/>
    <col min="9743" max="9743" width="2.5" style="2" customWidth="1"/>
    <col min="9744" max="9744" width="16.1640625" style="2" bestFit="1" customWidth="1"/>
    <col min="9745" max="9745" width="16.5" style="2" bestFit="1" customWidth="1"/>
    <col min="9746" max="9746" width="8" style="2" customWidth="1"/>
    <col min="9747" max="9747" width="7.5" style="2" customWidth="1"/>
    <col min="9748" max="9748" width="2.5" style="2" customWidth="1"/>
    <col min="9749" max="9749" width="13.33203125" style="2" bestFit="1" customWidth="1"/>
    <col min="9750" max="9750" width="12.6640625" style="2" bestFit="1" customWidth="1"/>
    <col min="9751" max="9751" width="2.5" style="2" customWidth="1"/>
    <col min="9752" max="9752" width="13.5" style="2" bestFit="1" customWidth="1"/>
    <col min="9753" max="9753" width="11.1640625" style="2" bestFit="1" customWidth="1"/>
    <col min="9754" max="9754" width="1.6640625" style="2" customWidth="1"/>
    <col min="9755" max="9755" width="7" style="2" customWidth="1"/>
    <col min="9756" max="9756" width="7.5" style="2" customWidth="1"/>
    <col min="9757" max="9757" width="1.83203125" style="2" customWidth="1"/>
    <col min="9758" max="9758" width="1.5" style="2" customWidth="1"/>
    <col min="9759" max="9759" width="2.1640625" style="2" customWidth="1"/>
    <col min="9760" max="9986" width="9.1640625" style="2"/>
    <col min="9987" max="9987" width="20.6640625" style="2" customWidth="1"/>
    <col min="9988" max="9988" width="18.33203125" style="2" bestFit="1" customWidth="1"/>
    <col min="9989" max="9989" width="16.5" style="2" bestFit="1" customWidth="1"/>
    <col min="9990" max="9990" width="9.1640625" style="2"/>
    <col min="9991" max="9991" width="11.33203125" style="2" customWidth="1"/>
    <col min="9992" max="9992" width="9.6640625" style="2" bestFit="1" customWidth="1"/>
    <col min="9993" max="9993" width="2.33203125" style="2" customWidth="1"/>
    <col min="9994" max="9994" width="16.33203125" style="2" bestFit="1" customWidth="1"/>
    <col min="9995" max="9995" width="18" style="2" bestFit="1" customWidth="1"/>
    <col min="9996" max="9996" width="10.5" style="2" customWidth="1"/>
    <col min="9997" max="9998" width="11.33203125" style="2" customWidth="1"/>
    <col min="9999" max="9999" width="2.5" style="2" customWidth="1"/>
    <col min="10000" max="10000" width="16.1640625" style="2" bestFit="1" customWidth="1"/>
    <col min="10001" max="10001" width="16.5" style="2" bestFit="1" customWidth="1"/>
    <col min="10002" max="10002" width="8" style="2" customWidth="1"/>
    <col min="10003" max="10003" width="7.5" style="2" customWidth="1"/>
    <col min="10004" max="10004" width="2.5" style="2" customWidth="1"/>
    <col min="10005" max="10005" width="13.33203125" style="2" bestFit="1" customWidth="1"/>
    <col min="10006" max="10006" width="12.6640625" style="2" bestFit="1" customWidth="1"/>
    <col min="10007" max="10007" width="2.5" style="2" customWidth="1"/>
    <col min="10008" max="10008" width="13.5" style="2" bestFit="1" customWidth="1"/>
    <col min="10009" max="10009" width="11.1640625" style="2" bestFit="1" customWidth="1"/>
    <col min="10010" max="10010" width="1.6640625" style="2" customWidth="1"/>
    <col min="10011" max="10011" width="7" style="2" customWidth="1"/>
    <col min="10012" max="10012" width="7.5" style="2" customWidth="1"/>
    <col min="10013" max="10013" width="1.83203125" style="2" customWidth="1"/>
    <col min="10014" max="10014" width="1.5" style="2" customWidth="1"/>
    <col min="10015" max="10015" width="2.1640625" style="2" customWidth="1"/>
    <col min="10016" max="10242" width="9.1640625" style="2"/>
    <col min="10243" max="10243" width="20.6640625" style="2" customWidth="1"/>
    <col min="10244" max="10244" width="18.33203125" style="2" bestFit="1" customWidth="1"/>
    <col min="10245" max="10245" width="16.5" style="2" bestFit="1" customWidth="1"/>
    <col min="10246" max="10246" width="9.1640625" style="2"/>
    <col min="10247" max="10247" width="11.33203125" style="2" customWidth="1"/>
    <col min="10248" max="10248" width="9.6640625" style="2" bestFit="1" customWidth="1"/>
    <col min="10249" max="10249" width="2.33203125" style="2" customWidth="1"/>
    <col min="10250" max="10250" width="16.33203125" style="2" bestFit="1" customWidth="1"/>
    <col min="10251" max="10251" width="18" style="2" bestFit="1" customWidth="1"/>
    <col min="10252" max="10252" width="10.5" style="2" customWidth="1"/>
    <col min="10253" max="10254" width="11.33203125" style="2" customWidth="1"/>
    <col min="10255" max="10255" width="2.5" style="2" customWidth="1"/>
    <col min="10256" max="10256" width="16.1640625" style="2" bestFit="1" customWidth="1"/>
    <col min="10257" max="10257" width="16.5" style="2" bestFit="1" customWidth="1"/>
    <col min="10258" max="10258" width="8" style="2" customWidth="1"/>
    <col min="10259" max="10259" width="7.5" style="2" customWidth="1"/>
    <col min="10260" max="10260" width="2.5" style="2" customWidth="1"/>
    <col min="10261" max="10261" width="13.33203125" style="2" bestFit="1" customWidth="1"/>
    <col min="10262" max="10262" width="12.6640625" style="2" bestFit="1" customWidth="1"/>
    <col min="10263" max="10263" width="2.5" style="2" customWidth="1"/>
    <col min="10264" max="10264" width="13.5" style="2" bestFit="1" customWidth="1"/>
    <col min="10265" max="10265" width="11.1640625" style="2" bestFit="1" customWidth="1"/>
    <col min="10266" max="10266" width="1.6640625" style="2" customWidth="1"/>
    <col min="10267" max="10267" width="7" style="2" customWidth="1"/>
    <col min="10268" max="10268" width="7.5" style="2" customWidth="1"/>
    <col min="10269" max="10269" width="1.83203125" style="2" customWidth="1"/>
    <col min="10270" max="10270" width="1.5" style="2" customWidth="1"/>
    <col min="10271" max="10271" width="2.1640625" style="2" customWidth="1"/>
    <col min="10272" max="10498" width="9.1640625" style="2"/>
    <col min="10499" max="10499" width="20.6640625" style="2" customWidth="1"/>
    <col min="10500" max="10500" width="18.33203125" style="2" bestFit="1" customWidth="1"/>
    <col min="10501" max="10501" width="16.5" style="2" bestFit="1" customWidth="1"/>
    <col min="10502" max="10502" width="9.1640625" style="2"/>
    <col min="10503" max="10503" width="11.33203125" style="2" customWidth="1"/>
    <col min="10504" max="10504" width="9.6640625" style="2" bestFit="1" customWidth="1"/>
    <col min="10505" max="10505" width="2.33203125" style="2" customWidth="1"/>
    <col min="10506" max="10506" width="16.33203125" style="2" bestFit="1" customWidth="1"/>
    <col min="10507" max="10507" width="18" style="2" bestFit="1" customWidth="1"/>
    <col min="10508" max="10508" width="10.5" style="2" customWidth="1"/>
    <col min="10509" max="10510" width="11.33203125" style="2" customWidth="1"/>
    <col min="10511" max="10511" width="2.5" style="2" customWidth="1"/>
    <col min="10512" max="10512" width="16.1640625" style="2" bestFit="1" customWidth="1"/>
    <col min="10513" max="10513" width="16.5" style="2" bestFit="1" customWidth="1"/>
    <col min="10514" max="10514" width="8" style="2" customWidth="1"/>
    <col min="10515" max="10515" width="7.5" style="2" customWidth="1"/>
    <col min="10516" max="10516" width="2.5" style="2" customWidth="1"/>
    <col min="10517" max="10517" width="13.33203125" style="2" bestFit="1" customWidth="1"/>
    <col min="10518" max="10518" width="12.6640625" style="2" bestFit="1" customWidth="1"/>
    <col min="10519" max="10519" width="2.5" style="2" customWidth="1"/>
    <col min="10520" max="10520" width="13.5" style="2" bestFit="1" customWidth="1"/>
    <col min="10521" max="10521" width="11.1640625" style="2" bestFit="1" customWidth="1"/>
    <col min="10522" max="10522" width="1.6640625" style="2" customWidth="1"/>
    <col min="10523" max="10523" width="7" style="2" customWidth="1"/>
    <col min="10524" max="10524" width="7.5" style="2" customWidth="1"/>
    <col min="10525" max="10525" width="1.83203125" style="2" customWidth="1"/>
    <col min="10526" max="10526" width="1.5" style="2" customWidth="1"/>
    <col min="10527" max="10527" width="2.1640625" style="2" customWidth="1"/>
    <col min="10528" max="10754" width="9.1640625" style="2"/>
    <col min="10755" max="10755" width="20.6640625" style="2" customWidth="1"/>
    <col min="10756" max="10756" width="18.33203125" style="2" bestFit="1" customWidth="1"/>
    <col min="10757" max="10757" width="16.5" style="2" bestFit="1" customWidth="1"/>
    <col min="10758" max="10758" width="9.1640625" style="2"/>
    <col min="10759" max="10759" width="11.33203125" style="2" customWidth="1"/>
    <col min="10760" max="10760" width="9.6640625" style="2" bestFit="1" customWidth="1"/>
    <col min="10761" max="10761" width="2.33203125" style="2" customWidth="1"/>
    <col min="10762" max="10762" width="16.33203125" style="2" bestFit="1" customWidth="1"/>
    <col min="10763" max="10763" width="18" style="2" bestFit="1" customWidth="1"/>
    <col min="10764" max="10764" width="10.5" style="2" customWidth="1"/>
    <col min="10765" max="10766" width="11.33203125" style="2" customWidth="1"/>
    <col min="10767" max="10767" width="2.5" style="2" customWidth="1"/>
    <col min="10768" max="10768" width="16.1640625" style="2" bestFit="1" customWidth="1"/>
    <col min="10769" max="10769" width="16.5" style="2" bestFit="1" customWidth="1"/>
    <col min="10770" max="10770" width="8" style="2" customWidth="1"/>
    <col min="10771" max="10771" width="7.5" style="2" customWidth="1"/>
    <col min="10772" max="10772" width="2.5" style="2" customWidth="1"/>
    <col min="10773" max="10773" width="13.33203125" style="2" bestFit="1" customWidth="1"/>
    <col min="10774" max="10774" width="12.6640625" style="2" bestFit="1" customWidth="1"/>
    <col min="10775" max="10775" width="2.5" style="2" customWidth="1"/>
    <col min="10776" max="10776" width="13.5" style="2" bestFit="1" customWidth="1"/>
    <col min="10777" max="10777" width="11.1640625" style="2" bestFit="1" customWidth="1"/>
    <col min="10778" max="10778" width="1.6640625" style="2" customWidth="1"/>
    <col min="10779" max="10779" width="7" style="2" customWidth="1"/>
    <col min="10780" max="10780" width="7.5" style="2" customWidth="1"/>
    <col min="10781" max="10781" width="1.83203125" style="2" customWidth="1"/>
    <col min="10782" max="10782" width="1.5" style="2" customWidth="1"/>
    <col min="10783" max="10783" width="2.1640625" style="2" customWidth="1"/>
    <col min="10784" max="11010" width="9.1640625" style="2"/>
    <col min="11011" max="11011" width="20.6640625" style="2" customWidth="1"/>
    <col min="11012" max="11012" width="18.33203125" style="2" bestFit="1" customWidth="1"/>
    <col min="11013" max="11013" width="16.5" style="2" bestFit="1" customWidth="1"/>
    <col min="11014" max="11014" width="9.1640625" style="2"/>
    <col min="11015" max="11015" width="11.33203125" style="2" customWidth="1"/>
    <col min="11016" max="11016" width="9.6640625" style="2" bestFit="1" customWidth="1"/>
    <col min="11017" max="11017" width="2.33203125" style="2" customWidth="1"/>
    <col min="11018" max="11018" width="16.33203125" style="2" bestFit="1" customWidth="1"/>
    <col min="11019" max="11019" width="18" style="2" bestFit="1" customWidth="1"/>
    <col min="11020" max="11020" width="10.5" style="2" customWidth="1"/>
    <col min="11021" max="11022" width="11.33203125" style="2" customWidth="1"/>
    <col min="11023" max="11023" width="2.5" style="2" customWidth="1"/>
    <col min="11024" max="11024" width="16.1640625" style="2" bestFit="1" customWidth="1"/>
    <col min="11025" max="11025" width="16.5" style="2" bestFit="1" customWidth="1"/>
    <col min="11026" max="11026" width="8" style="2" customWidth="1"/>
    <col min="11027" max="11027" width="7.5" style="2" customWidth="1"/>
    <col min="11028" max="11028" width="2.5" style="2" customWidth="1"/>
    <col min="11029" max="11029" width="13.33203125" style="2" bestFit="1" customWidth="1"/>
    <col min="11030" max="11030" width="12.6640625" style="2" bestFit="1" customWidth="1"/>
    <col min="11031" max="11031" width="2.5" style="2" customWidth="1"/>
    <col min="11032" max="11032" width="13.5" style="2" bestFit="1" customWidth="1"/>
    <col min="11033" max="11033" width="11.1640625" style="2" bestFit="1" customWidth="1"/>
    <col min="11034" max="11034" width="1.6640625" style="2" customWidth="1"/>
    <col min="11035" max="11035" width="7" style="2" customWidth="1"/>
    <col min="11036" max="11036" width="7.5" style="2" customWidth="1"/>
    <col min="11037" max="11037" width="1.83203125" style="2" customWidth="1"/>
    <col min="11038" max="11038" width="1.5" style="2" customWidth="1"/>
    <col min="11039" max="11039" width="2.1640625" style="2" customWidth="1"/>
    <col min="11040" max="11266" width="9.1640625" style="2"/>
    <col min="11267" max="11267" width="20.6640625" style="2" customWidth="1"/>
    <col min="11268" max="11268" width="18.33203125" style="2" bestFit="1" customWidth="1"/>
    <col min="11269" max="11269" width="16.5" style="2" bestFit="1" customWidth="1"/>
    <col min="11270" max="11270" width="9.1640625" style="2"/>
    <col min="11271" max="11271" width="11.33203125" style="2" customWidth="1"/>
    <col min="11272" max="11272" width="9.6640625" style="2" bestFit="1" customWidth="1"/>
    <col min="11273" max="11273" width="2.33203125" style="2" customWidth="1"/>
    <col min="11274" max="11274" width="16.33203125" style="2" bestFit="1" customWidth="1"/>
    <col min="11275" max="11275" width="18" style="2" bestFit="1" customWidth="1"/>
    <col min="11276" max="11276" width="10.5" style="2" customWidth="1"/>
    <col min="11277" max="11278" width="11.33203125" style="2" customWidth="1"/>
    <col min="11279" max="11279" width="2.5" style="2" customWidth="1"/>
    <col min="11280" max="11280" width="16.1640625" style="2" bestFit="1" customWidth="1"/>
    <col min="11281" max="11281" width="16.5" style="2" bestFit="1" customWidth="1"/>
    <col min="11282" max="11282" width="8" style="2" customWidth="1"/>
    <col min="11283" max="11283" width="7.5" style="2" customWidth="1"/>
    <col min="11284" max="11284" width="2.5" style="2" customWidth="1"/>
    <col min="11285" max="11285" width="13.33203125" style="2" bestFit="1" customWidth="1"/>
    <col min="11286" max="11286" width="12.6640625" style="2" bestFit="1" customWidth="1"/>
    <col min="11287" max="11287" width="2.5" style="2" customWidth="1"/>
    <col min="11288" max="11288" width="13.5" style="2" bestFit="1" customWidth="1"/>
    <col min="11289" max="11289" width="11.1640625" style="2" bestFit="1" customWidth="1"/>
    <col min="11290" max="11290" width="1.6640625" style="2" customWidth="1"/>
    <col min="11291" max="11291" width="7" style="2" customWidth="1"/>
    <col min="11292" max="11292" width="7.5" style="2" customWidth="1"/>
    <col min="11293" max="11293" width="1.83203125" style="2" customWidth="1"/>
    <col min="11294" max="11294" width="1.5" style="2" customWidth="1"/>
    <col min="11295" max="11295" width="2.1640625" style="2" customWidth="1"/>
    <col min="11296" max="11522" width="9.1640625" style="2"/>
    <col min="11523" max="11523" width="20.6640625" style="2" customWidth="1"/>
    <col min="11524" max="11524" width="18.33203125" style="2" bestFit="1" customWidth="1"/>
    <col min="11525" max="11525" width="16.5" style="2" bestFit="1" customWidth="1"/>
    <col min="11526" max="11526" width="9.1640625" style="2"/>
    <col min="11527" max="11527" width="11.33203125" style="2" customWidth="1"/>
    <col min="11528" max="11528" width="9.6640625" style="2" bestFit="1" customWidth="1"/>
    <col min="11529" max="11529" width="2.33203125" style="2" customWidth="1"/>
    <col min="11530" max="11530" width="16.33203125" style="2" bestFit="1" customWidth="1"/>
    <col min="11531" max="11531" width="18" style="2" bestFit="1" customWidth="1"/>
    <col min="11532" max="11532" width="10.5" style="2" customWidth="1"/>
    <col min="11533" max="11534" width="11.33203125" style="2" customWidth="1"/>
    <col min="11535" max="11535" width="2.5" style="2" customWidth="1"/>
    <col min="11536" max="11536" width="16.1640625" style="2" bestFit="1" customWidth="1"/>
    <col min="11537" max="11537" width="16.5" style="2" bestFit="1" customWidth="1"/>
    <col min="11538" max="11538" width="8" style="2" customWidth="1"/>
    <col min="11539" max="11539" width="7.5" style="2" customWidth="1"/>
    <col min="11540" max="11540" width="2.5" style="2" customWidth="1"/>
    <col min="11541" max="11541" width="13.33203125" style="2" bestFit="1" customWidth="1"/>
    <col min="11542" max="11542" width="12.6640625" style="2" bestFit="1" customWidth="1"/>
    <col min="11543" max="11543" width="2.5" style="2" customWidth="1"/>
    <col min="11544" max="11544" width="13.5" style="2" bestFit="1" customWidth="1"/>
    <col min="11545" max="11545" width="11.1640625" style="2" bestFit="1" customWidth="1"/>
    <col min="11546" max="11546" width="1.6640625" style="2" customWidth="1"/>
    <col min="11547" max="11547" width="7" style="2" customWidth="1"/>
    <col min="11548" max="11548" width="7.5" style="2" customWidth="1"/>
    <col min="11549" max="11549" width="1.83203125" style="2" customWidth="1"/>
    <col min="11550" max="11550" width="1.5" style="2" customWidth="1"/>
    <col min="11551" max="11551" width="2.1640625" style="2" customWidth="1"/>
    <col min="11552" max="11778" width="9.1640625" style="2"/>
    <col min="11779" max="11779" width="20.6640625" style="2" customWidth="1"/>
    <col min="11780" max="11780" width="18.33203125" style="2" bestFit="1" customWidth="1"/>
    <col min="11781" max="11781" width="16.5" style="2" bestFit="1" customWidth="1"/>
    <col min="11782" max="11782" width="9.1640625" style="2"/>
    <col min="11783" max="11783" width="11.33203125" style="2" customWidth="1"/>
    <col min="11784" max="11784" width="9.6640625" style="2" bestFit="1" customWidth="1"/>
    <col min="11785" max="11785" width="2.33203125" style="2" customWidth="1"/>
    <col min="11786" max="11786" width="16.33203125" style="2" bestFit="1" customWidth="1"/>
    <col min="11787" max="11787" width="18" style="2" bestFit="1" customWidth="1"/>
    <col min="11788" max="11788" width="10.5" style="2" customWidth="1"/>
    <col min="11789" max="11790" width="11.33203125" style="2" customWidth="1"/>
    <col min="11791" max="11791" width="2.5" style="2" customWidth="1"/>
    <col min="11792" max="11792" width="16.1640625" style="2" bestFit="1" customWidth="1"/>
    <col min="11793" max="11793" width="16.5" style="2" bestFit="1" customWidth="1"/>
    <col min="11794" max="11794" width="8" style="2" customWidth="1"/>
    <col min="11795" max="11795" width="7.5" style="2" customWidth="1"/>
    <col min="11796" max="11796" width="2.5" style="2" customWidth="1"/>
    <col min="11797" max="11797" width="13.33203125" style="2" bestFit="1" customWidth="1"/>
    <col min="11798" max="11798" width="12.6640625" style="2" bestFit="1" customWidth="1"/>
    <col min="11799" max="11799" width="2.5" style="2" customWidth="1"/>
    <col min="11800" max="11800" width="13.5" style="2" bestFit="1" customWidth="1"/>
    <col min="11801" max="11801" width="11.1640625" style="2" bestFit="1" customWidth="1"/>
    <col min="11802" max="11802" width="1.6640625" style="2" customWidth="1"/>
    <col min="11803" max="11803" width="7" style="2" customWidth="1"/>
    <col min="11804" max="11804" width="7.5" style="2" customWidth="1"/>
    <col min="11805" max="11805" width="1.83203125" style="2" customWidth="1"/>
    <col min="11806" max="11806" width="1.5" style="2" customWidth="1"/>
    <col min="11807" max="11807" width="2.1640625" style="2" customWidth="1"/>
    <col min="11808" max="12034" width="9.1640625" style="2"/>
    <col min="12035" max="12035" width="20.6640625" style="2" customWidth="1"/>
    <col min="12036" max="12036" width="18.33203125" style="2" bestFit="1" customWidth="1"/>
    <col min="12037" max="12037" width="16.5" style="2" bestFit="1" customWidth="1"/>
    <col min="12038" max="12038" width="9.1640625" style="2"/>
    <col min="12039" max="12039" width="11.33203125" style="2" customWidth="1"/>
    <col min="12040" max="12040" width="9.6640625" style="2" bestFit="1" customWidth="1"/>
    <col min="12041" max="12041" width="2.33203125" style="2" customWidth="1"/>
    <col min="12042" max="12042" width="16.33203125" style="2" bestFit="1" customWidth="1"/>
    <col min="12043" max="12043" width="18" style="2" bestFit="1" customWidth="1"/>
    <col min="12044" max="12044" width="10.5" style="2" customWidth="1"/>
    <col min="12045" max="12046" width="11.33203125" style="2" customWidth="1"/>
    <col min="12047" max="12047" width="2.5" style="2" customWidth="1"/>
    <col min="12048" max="12048" width="16.1640625" style="2" bestFit="1" customWidth="1"/>
    <col min="12049" max="12049" width="16.5" style="2" bestFit="1" customWidth="1"/>
    <col min="12050" max="12050" width="8" style="2" customWidth="1"/>
    <col min="12051" max="12051" width="7.5" style="2" customWidth="1"/>
    <col min="12052" max="12052" width="2.5" style="2" customWidth="1"/>
    <col min="12053" max="12053" width="13.33203125" style="2" bestFit="1" customWidth="1"/>
    <col min="12054" max="12054" width="12.6640625" style="2" bestFit="1" customWidth="1"/>
    <col min="12055" max="12055" width="2.5" style="2" customWidth="1"/>
    <col min="12056" max="12056" width="13.5" style="2" bestFit="1" customWidth="1"/>
    <col min="12057" max="12057" width="11.1640625" style="2" bestFit="1" customWidth="1"/>
    <col min="12058" max="12058" width="1.6640625" style="2" customWidth="1"/>
    <col min="12059" max="12059" width="7" style="2" customWidth="1"/>
    <col min="12060" max="12060" width="7.5" style="2" customWidth="1"/>
    <col min="12061" max="12061" width="1.83203125" style="2" customWidth="1"/>
    <col min="12062" max="12062" width="1.5" style="2" customWidth="1"/>
    <col min="12063" max="12063" width="2.1640625" style="2" customWidth="1"/>
    <col min="12064" max="12290" width="9.1640625" style="2"/>
    <col min="12291" max="12291" width="20.6640625" style="2" customWidth="1"/>
    <col min="12292" max="12292" width="18.33203125" style="2" bestFit="1" customWidth="1"/>
    <col min="12293" max="12293" width="16.5" style="2" bestFit="1" customWidth="1"/>
    <col min="12294" max="12294" width="9.1640625" style="2"/>
    <col min="12295" max="12295" width="11.33203125" style="2" customWidth="1"/>
    <col min="12296" max="12296" width="9.6640625" style="2" bestFit="1" customWidth="1"/>
    <col min="12297" max="12297" width="2.33203125" style="2" customWidth="1"/>
    <col min="12298" max="12298" width="16.33203125" style="2" bestFit="1" customWidth="1"/>
    <col min="12299" max="12299" width="18" style="2" bestFit="1" customWidth="1"/>
    <col min="12300" max="12300" width="10.5" style="2" customWidth="1"/>
    <col min="12301" max="12302" width="11.33203125" style="2" customWidth="1"/>
    <col min="12303" max="12303" width="2.5" style="2" customWidth="1"/>
    <col min="12304" max="12304" width="16.1640625" style="2" bestFit="1" customWidth="1"/>
    <col min="12305" max="12305" width="16.5" style="2" bestFit="1" customWidth="1"/>
    <col min="12306" max="12306" width="8" style="2" customWidth="1"/>
    <col min="12307" max="12307" width="7.5" style="2" customWidth="1"/>
    <col min="12308" max="12308" width="2.5" style="2" customWidth="1"/>
    <col min="12309" max="12309" width="13.33203125" style="2" bestFit="1" customWidth="1"/>
    <col min="12310" max="12310" width="12.6640625" style="2" bestFit="1" customWidth="1"/>
    <col min="12311" max="12311" width="2.5" style="2" customWidth="1"/>
    <col min="12312" max="12312" width="13.5" style="2" bestFit="1" customWidth="1"/>
    <col min="12313" max="12313" width="11.1640625" style="2" bestFit="1" customWidth="1"/>
    <col min="12314" max="12314" width="1.6640625" style="2" customWidth="1"/>
    <col min="12315" max="12315" width="7" style="2" customWidth="1"/>
    <col min="12316" max="12316" width="7.5" style="2" customWidth="1"/>
    <col min="12317" max="12317" width="1.83203125" style="2" customWidth="1"/>
    <col min="12318" max="12318" width="1.5" style="2" customWidth="1"/>
    <col min="12319" max="12319" width="2.1640625" style="2" customWidth="1"/>
    <col min="12320" max="12546" width="9.1640625" style="2"/>
    <col min="12547" max="12547" width="20.6640625" style="2" customWidth="1"/>
    <col min="12548" max="12548" width="18.33203125" style="2" bestFit="1" customWidth="1"/>
    <col min="12549" max="12549" width="16.5" style="2" bestFit="1" customWidth="1"/>
    <col min="12550" max="12550" width="9.1640625" style="2"/>
    <col min="12551" max="12551" width="11.33203125" style="2" customWidth="1"/>
    <col min="12552" max="12552" width="9.6640625" style="2" bestFit="1" customWidth="1"/>
    <col min="12553" max="12553" width="2.33203125" style="2" customWidth="1"/>
    <col min="12554" max="12554" width="16.33203125" style="2" bestFit="1" customWidth="1"/>
    <col min="12555" max="12555" width="18" style="2" bestFit="1" customWidth="1"/>
    <col min="12556" max="12556" width="10.5" style="2" customWidth="1"/>
    <col min="12557" max="12558" width="11.33203125" style="2" customWidth="1"/>
    <col min="12559" max="12559" width="2.5" style="2" customWidth="1"/>
    <col min="12560" max="12560" width="16.1640625" style="2" bestFit="1" customWidth="1"/>
    <col min="12561" max="12561" width="16.5" style="2" bestFit="1" customWidth="1"/>
    <col min="12562" max="12562" width="8" style="2" customWidth="1"/>
    <col min="12563" max="12563" width="7.5" style="2" customWidth="1"/>
    <col min="12564" max="12564" width="2.5" style="2" customWidth="1"/>
    <col min="12565" max="12565" width="13.33203125" style="2" bestFit="1" customWidth="1"/>
    <col min="12566" max="12566" width="12.6640625" style="2" bestFit="1" customWidth="1"/>
    <col min="12567" max="12567" width="2.5" style="2" customWidth="1"/>
    <col min="12568" max="12568" width="13.5" style="2" bestFit="1" customWidth="1"/>
    <col min="12569" max="12569" width="11.1640625" style="2" bestFit="1" customWidth="1"/>
    <col min="12570" max="12570" width="1.6640625" style="2" customWidth="1"/>
    <col min="12571" max="12571" width="7" style="2" customWidth="1"/>
    <col min="12572" max="12572" width="7.5" style="2" customWidth="1"/>
    <col min="12573" max="12573" width="1.83203125" style="2" customWidth="1"/>
    <col min="12574" max="12574" width="1.5" style="2" customWidth="1"/>
    <col min="12575" max="12575" width="2.1640625" style="2" customWidth="1"/>
    <col min="12576" max="12802" width="9.1640625" style="2"/>
    <col min="12803" max="12803" width="20.6640625" style="2" customWidth="1"/>
    <col min="12804" max="12804" width="18.33203125" style="2" bestFit="1" customWidth="1"/>
    <col min="12805" max="12805" width="16.5" style="2" bestFit="1" customWidth="1"/>
    <col min="12806" max="12806" width="9.1640625" style="2"/>
    <col min="12807" max="12807" width="11.33203125" style="2" customWidth="1"/>
    <col min="12808" max="12808" width="9.6640625" style="2" bestFit="1" customWidth="1"/>
    <col min="12809" max="12809" width="2.33203125" style="2" customWidth="1"/>
    <col min="12810" max="12810" width="16.33203125" style="2" bestFit="1" customWidth="1"/>
    <col min="12811" max="12811" width="18" style="2" bestFit="1" customWidth="1"/>
    <col min="12812" max="12812" width="10.5" style="2" customWidth="1"/>
    <col min="12813" max="12814" width="11.33203125" style="2" customWidth="1"/>
    <col min="12815" max="12815" width="2.5" style="2" customWidth="1"/>
    <col min="12816" max="12816" width="16.1640625" style="2" bestFit="1" customWidth="1"/>
    <col min="12817" max="12817" width="16.5" style="2" bestFit="1" customWidth="1"/>
    <col min="12818" max="12818" width="8" style="2" customWidth="1"/>
    <col min="12819" max="12819" width="7.5" style="2" customWidth="1"/>
    <col min="12820" max="12820" width="2.5" style="2" customWidth="1"/>
    <col min="12821" max="12821" width="13.33203125" style="2" bestFit="1" customWidth="1"/>
    <col min="12822" max="12822" width="12.6640625" style="2" bestFit="1" customWidth="1"/>
    <col min="12823" max="12823" width="2.5" style="2" customWidth="1"/>
    <col min="12824" max="12824" width="13.5" style="2" bestFit="1" customWidth="1"/>
    <col min="12825" max="12825" width="11.1640625" style="2" bestFit="1" customWidth="1"/>
    <col min="12826" max="12826" width="1.6640625" style="2" customWidth="1"/>
    <col min="12827" max="12827" width="7" style="2" customWidth="1"/>
    <col min="12828" max="12828" width="7.5" style="2" customWidth="1"/>
    <col min="12829" max="12829" width="1.83203125" style="2" customWidth="1"/>
    <col min="12830" max="12830" width="1.5" style="2" customWidth="1"/>
    <col min="12831" max="12831" width="2.1640625" style="2" customWidth="1"/>
    <col min="12832" max="13058" width="9.1640625" style="2"/>
    <col min="13059" max="13059" width="20.6640625" style="2" customWidth="1"/>
    <col min="13060" max="13060" width="18.33203125" style="2" bestFit="1" customWidth="1"/>
    <col min="13061" max="13061" width="16.5" style="2" bestFit="1" customWidth="1"/>
    <col min="13062" max="13062" width="9.1640625" style="2"/>
    <col min="13063" max="13063" width="11.33203125" style="2" customWidth="1"/>
    <col min="13064" max="13064" width="9.6640625" style="2" bestFit="1" customWidth="1"/>
    <col min="13065" max="13065" width="2.33203125" style="2" customWidth="1"/>
    <col min="13066" max="13066" width="16.33203125" style="2" bestFit="1" customWidth="1"/>
    <col min="13067" max="13067" width="18" style="2" bestFit="1" customWidth="1"/>
    <col min="13068" max="13068" width="10.5" style="2" customWidth="1"/>
    <col min="13069" max="13070" width="11.33203125" style="2" customWidth="1"/>
    <col min="13071" max="13071" width="2.5" style="2" customWidth="1"/>
    <col min="13072" max="13072" width="16.1640625" style="2" bestFit="1" customWidth="1"/>
    <col min="13073" max="13073" width="16.5" style="2" bestFit="1" customWidth="1"/>
    <col min="13074" max="13074" width="8" style="2" customWidth="1"/>
    <col min="13075" max="13075" width="7.5" style="2" customWidth="1"/>
    <col min="13076" max="13076" width="2.5" style="2" customWidth="1"/>
    <col min="13077" max="13077" width="13.33203125" style="2" bestFit="1" customWidth="1"/>
    <col min="13078" max="13078" width="12.6640625" style="2" bestFit="1" customWidth="1"/>
    <col min="13079" max="13079" width="2.5" style="2" customWidth="1"/>
    <col min="13080" max="13080" width="13.5" style="2" bestFit="1" customWidth="1"/>
    <col min="13081" max="13081" width="11.1640625" style="2" bestFit="1" customWidth="1"/>
    <col min="13082" max="13082" width="1.6640625" style="2" customWidth="1"/>
    <col min="13083" max="13083" width="7" style="2" customWidth="1"/>
    <col min="13084" max="13084" width="7.5" style="2" customWidth="1"/>
    <col min="13085" max="13085" width="1.83203125" style="2" customWidth="1"/>
    <col min="13086" max="13086" width="1.5" style="2" customWidth="1"/>
    <col min="13087" max="13087" width="2.1640625" style="2" customWidth="1"/>
    <col min="13088" max="13314" width="9.1640625" style="2"/>
    <col min="13315" max="13315" width="20.6640625" style="2" customWidth="1"/>
    <col min="13316" max="13316" width="18.33203125" style="2" bestFit="1" customWidth="1"/>
    <col min="13317" max="13317" width="16.5" style="2" bestFit="1" customWidth="1"/>
    <col min="13318" max="13318" width="9.1640625" style="2"/>
    <col min="13319" max="13319" width="11.33203125" style="2" customWidth="1"/>
    <col min="13320" max="13320" width="9.6640625" style="2" bestFit="1" customWidth="1"/>
    <col min="13321" max="13321" width="2.33203125" style="2" customWidth="1"/>
    <col min="13322" max="13322" width="16.33203125" style="2" bestFit="1" customWidth="1"/>
    <col min="13323" max="13323" width="18" style="2" bestFit="1" customWidth="1"/>
    <col min="13324" max="13324" width="10.5" style="2" customWidth="1"/>
    <col min="13325" max="13326" width="11.33203125" style="2" customWidth="1"/>
    <col min="13327" max="13327" width="2.5" style="2" customWidth="1"/>
    <col min="13328" max="13328" width="16.1640625" style="2" bestFit="1" customWidth="1"/>
    <col min="13329" max="13329" width="16.5" style="2" bestFit="1" customWidth="1"/>
    <col min="13330" max="13330" width="8" style="2" customWidth="1"/>
    <col min="13331" max="13331" width="7.5" style="2" customWidth="1"/>
    <col min="13332" max="13332" width="2.5" style="2" customWidth="1"/>
    <col min="13333" max="13333" width="13.33203125" style="2" bestFit="1" customWidth="1"/>
    <col min="13334" max="13334" width="12.6640625" style="2" bestFit="1" customWidth="1"/>
    <col min="13335" max="13335" width="2.5" style="2" customWidth="1"/>
    <col min="13336" max="13336" width="13.5" style="2" bestFit="1" customWidth="1"/>
    <col min="13337" max="13337" width="11.1640625" style="2" bestFit="1" customWidth="1"/>
    <col min="13338" max="13338" width="1.6640625" style="2" customWidth="1"/>
    <col min="13339" max="13339" width="7" style="2" customWidth="1"/>
    <col min="13340" max="13340" width="7.5" style="2" customWidth="1"/>
    <col min="13341" max="13341" width="1.83203125" style="2" customWidth="1"/>
    <col min="13342" max="13342" width="1.5" style="2" customWidth="1"/>
    <col min="13343" max="13343" width="2.1640625" style="2" customWidth="1"/>
    <col min="13344" max="13570" width="9.1640625" style="2"/>
    <col min="13571" max="13571" width="20.6640625" style="2" customWidth="1"/>
    <col min="13572" max="13572" width="18.33203125" style="2" bestFit="1" customWidth="1"/>
    <col min="13573" max="13573" width="16.5" style="2" bestFit="1" customWidth="1"/>
    <col min="13574" max="13574" width="9.1640625" style="2"/>
    <col min="13575" max="13575" width="11.33203125" style="2" customWidth="1"/>
    <col min="13576" max="13576" width="9.6640625" style="2" bestFit="1" customWidth="1"/>
    <col min="13577" max="13577" width="2.33203125" style="2" customWidth="1"/>
    <col min="13578" max="13578" width="16.33203125" style="2" bestFit="1" customWidth="1"/>
    <col min="13579" max="13579" width="18" style="2" bestFit="1" customWidth="1"/>
    <col min="13580" max="13580" width="10.5" style="2" customWidth="1"/>
    <col min="13581" max="13582" width="11.33203125" style="2" customWidth="1"/>
    <col min="13583" max="13583" width="2.5" style="2" customWidth="1"/>
    <col min="13584" max="13584" width="16.1640625" style="2" bestFit="1" customWidth="1"/>
    <col min="13585" max="13585" width="16.5" style="2" bestFit="1" customWidth="1"/>
    <col min="13586" max="13586" width="8" style="2" customWidth="1"/>
    <col min="13587" max="13587" width="7.5" style="2" customWidth="1"/>
    <col min="13588" max="13588" width="2.5" style="2" customWidth="1"/>
    <col min="13589" max="13589" width="13.33203125" style="2" bestFit="1" customWidth="1"/>
    <col min="13590" max="13590" width="12.6640625" style="2" bestFit="1" customWidth="1"/>
    <col min="13591" max="13591" width="2.5" style="2" customWidth="1"/>
    <col min="13592" max="13592" width="13.5" style="2" bestFit="1" customWidth="1"/>
    <col min="13593" max="13593" width="11.1640625" style="2" bestFit="1" customWidth="1"/>
    <col min="13594" max="13594" width="1.6640625" style="2" customWidth="1"/>
    <col min="13595" max="13595" width="7" style="2" customWidth="1"/>
    <col min="13596" max="13596" width="7.5" style="2" customWidth="1"/>
    <col min="13597" max="13597" width="1.83203125" style="2" customWidth="1"/>
    <col min="13598" max="13598" width="1.5" style="2" customWidth="1"/>
    <col min="13599" max="13599" width="2.1640625" style="2" customWidth="1"/>
    <col min="13600" max="13826" width="9.1640625" style="2"/>
    <col min="13827" max="13827" width="20.6640625" style="2" customWidth="1"/>
    <col min="13828" max="13828" width="18.33203125" style="2" bestFit="1" customWidth="1"/>
    <col min="13829" max="13829" width="16.5" style="2" bestFit="1" customWidth="1"/>
    <col min="13830" max="13830" width="9.1640625" style="2"/>
    <col min="13831" max="13831" width="11.33203125" style="2" customWidth="1"/>
    <col min="13832" max="13832" width="9.6640625" style="2" bestFit="1" customWidth="1"/>
    <col min="13833" max="13833" width="2.33203125" style="2" customWidth="1"/>
    <col min="13834" max="13834" width="16.33203125" style="2" bestFit="1" customWidth="1"/>
    <col min="13835" max="13835" width="18" style="2" bestFit="1" customWidth="1"/>
    <col min="13836" max="13836" width="10.5" style="2" customWidth="1"/>
    <col min="13837" max="13838" width="11.33203125" style="2" customWidth="1"/>
    <col min="13839" max="13839" width="2.5" style="2" customWidth="1"/>
    <col min="13840" max="13840" width="16.1640625" style="2" bestFit="1" customWidth="1"/>
    <col min="13841" max="13841" width="16.5" style="2" bestFit="1" customWidth="1"/>
    <col min="13842" max="13842" width="8" style="2" customWidth="1"/>
    <col min="13843" max="13843" width="7.5" style="2" customWidth="1"/>
    <col min="13844" max="13844" width="2.5" style="2" customWidth="1"/>
    <col min="13845" max="13845" width="13.33203125" style="2" bestFit="1" customWidth="1"/>
    <col min="13846" max="13846" width="12.6640625" style="2" bestFit="1" customWidth="1"/>
    <col min="13847" max="13847" width="2.5" style="2" customWidth="1"/>
    <col min="13848" max="13848" width="13.5" style="2" bestFit="1" customWidth="1"/>
    <col min="13849" max="13849" width="11.1640625" style="2" bestFit="1" customWidth="1"/>
    <col min="13850" max="13850" width="1.6640625" style="2" customWidth="1"/>
    <col min="13851" max="13851" width="7" style="2" customWidth="1"/>
    <col min="13852" max="13852" width="7.5" style="2" customWidth="1"/>
    <col min="13853" max="13853" width="1.83203125" style="2" customWidth="1"/>
    <col min="13854" max="13854" width="1.5" style="2" customWidth="1"/>
    <col min="13855" max="13855" width="2.1640625" style="2" customWidth="1"/>
    <col min="13856" max="14082" width="9.1640625" style="2"/>
    <col min="14083" max="14083" width="20.6640625" style="2" customWidth="1"/>
    <col min="14084" max="14084" width="18.33203125" style="2" bestFit="1" customWidth="1"/>
    <col min="14085" max="14085" width="16.5" style="2" bestFit="1" customWidth="1"/>
    <col min="14086" max="14086" width="9.1640625" style="2"/>
    <col min="14087" max="14087" width="11.33203125" style="2" customWidth="1"/>
    <col min="14088" max="14088" width="9.6640625" style="2" bestFit="1" customWidth="1"/>
    <col min="14089" max="14089" width="2.33203125" style="2" customWidth="1"/>
    <col min="14090" max="14090" width="16.33203125" style="2" bestFit="1" customWidth="1"/>
    <col min="14091" max="14091" width="18" style="2" bestFit="1" customWidth="1"/>
    <col min="14092" max="14092" width="10.5" style="2" customWidth="1"/>
    <col min="14093" max="14094" width="11.33203125" style="2" customWidth="1"/>
    <col min="14095" max="14095" width="2.5" style="2" customWidth="1"/>
    <col min="14096" max="14096" width="16.1640625" style="2" bestFit="1" customWidth="1"/>
    <col min="14097" max="14097" width="16.5" style="2" bestFit="1" customWidth="1"/>
    <col min="14098" max="14098" width="8" style="2" customWidth="1"/>
    <col min="14099" max="14099" width="7.5" style="2" customWidth="1"/>
    <col min="14100" max="14100" width="2.5" style="2" customWidth="1"/>
    <col min="14101" max="14101" width="13.33203125" style="2" bestFit="1" customWidth="1"/>
    <col min="14102" max="14102" width="12.6640625" style="2" bestFit="1" customWidth="1"/>
    <col min="14103" max="14103" width="2.5" style="2" customWidth="1"/>
    <col min="14104" max="14104" width="13.5" style="2" bestFit="1" customWidth="1"/>
    <col min="14105" max="14105" width="11.1640625" style="2" bestFit="1" customWidth="1"/>
    <col min="14106" max="14106" width="1.6640625" style="2" customWidth="1"/>
    <col min="14107" max="14107" width="7" style="2" customWidth="1"/>
    <col min="14108" max="14108" width="7.5" style="2" customWidth="1"/>
    <col min="14109" max="14109" width="1.83203125" style="2" customWidth="1"/>
    <col min="14110" max="14110" width="1.5" style="2" customWidth="1"/>
    <col min="14111" max="14111" width="2.1640625" style="2" customWidth="1"/>
    <col min="14112" max="14338" width="9.1640625" style="2"/>
    <col min="14339" max="14339" width="20.6640625" style="2" customWidth="1"/>
    <col min="14340" max="14340" width="18.33203125" style="2" bestFit="1" customWidth="1"/>
    <col min="14341" max="14341" width="16.5" style="2" bestFit="1" customWidth="1"/>
    <col min="14342" max="14342" width="9.1640625" style="2"/>
    <col min="14343" max="14343" width="11.33203125" style="2" customWidth="1"/>
    <col min="14344" max="14344" width="9.6640625" style="2" bestFit="1" customWidth="1"/>
    <col min="14345" max="14345" width="2.33203125" style="2" customWidth="1"/>
    <col min="14346" max="14346" width="16.33203125" style="2" bestFit="1" customWidth="1"/>
    <col min="14347" max="14347" width="18" style="2" bestFit="1" customWidth="1"/>
    <col min="14348" max="14348" width="10.5" style="2" customWidth="1"/>
    <col min="14349" max="14350" width="11.33203125" style="2" customWidth="1"/>
    <col min="14351" max="14351" width="2.5" style="2" customWidth="1"/>
    <col min="14352" max="14352" width="16.1640625" style="2" bestFit="1" customWidth="1"/>
    <col min="14353" max="14353" width="16.5" style="2" bestFit="1" customWidth="1"/>
    <col min="14354" max="14354" width="8" style="2" customWidth="1"/>
    <col min="14355" max="14355" width="7.5" style="2" customWidth="1"/>
    <col min="14356" max="14356" width="2.5" style="2" customWidth="1"/>
    <col min="14357" max="14357" width="13.33203125" style="2" bestFit="1" customWidth="1"/>
    <col min="14358" max="14358" width="12.6640625" style="2" bestFit="1" customWidth="1"/>
    <col min="14359" max="14359" width="2.5" style="2" customWidth="1"/>
    <col min="14360" max="14360" width="13.5" style="2" bestFit="1" customWidth="1"/>
    <col min="14361" max="14361" width="11.1640625" style="2" bestFit="1" customWidth="1"/>
    <col min="14362" max="14362" width="1.6640625" style="2" customWidth="1"/>
    <col min="14363" max="14363" width="7" style="2" customWidth="1"/>
    <col min="14364" max="14364" width="7.5" style="2" customWidth="1"/>
    <col min="14365" max="14365" width="1.83203125" style="2" customWidth="1"/>
    <col min="14366" max="14366" width="1.5" style="2" customWidth="1"/>
    <col min="14367" max="14367" width="2.1640625" style="2" customWidth="1"/>
    <col min="14368" max="14594" width="9.1640625" style="2"/>
    <col min="14595" max="14595" width="20.6640625" style="2" customWidth="1"/>
    <col min="14596" max="14596" width="18.33203125" style="2" bestFit="1" customWidth="1"/>
    <col min="14597" max="14597" width="16.5" style="2" bestFit="1" customWidth="1"/>
    <col min="14598" max="14598" width="9.1640625" style="2"/>
    <col min="14599" max="14599" width="11.33203125" style="2" customWidth="1"/>
    <col min="14600" max="14600" width="9.6640625" style="2" bestFit="1" customWidth="1"/>
    <col min="14601" max="14601" width="2.33203125" style="2" customWidth="1"/>
    <col min="14602" max="14602" width="16.33203125" style="2" bestFit="1" customWidth="1"/>
    <col min="14603" max="14603" width="18" style="2" bestFit="1" customWidth="1"/>
    <col min="14604" max="14604" width="10.5" style="2" customWidth="1"/>
    <col min="14605" max="14606" width="11.33203125" style="2" customWidth="1"/>
    <col min="14607" max="14607" width="2.5" style="2" customWidth="1"/>
    <col min="14608" max="14608" width="16.1640625" style="2" bestFit="1" customWidth="1"/>
    <col min="14609" max="14609" width="16.5" style="2" bestFit="1" customWidth="1"/>
    <col min="14610" max="14610" width="8" style="2" customWidth="1"/>
    <col min="14611" max="14611" width="7.5" style="2" customWidth="1"/>
    <col min="14612" max="14612" width="2.5" style="2" customWidth="1"/>
    <col min="14613" max="14613" width="13.33203125" style="2" bestFit="1" customWidth="1"/>
    <col min="14614" max="14614" width="12.6640625" style="2" bestFit="1" customWidth="1"/>
    <col min="14615" max="14615" width="2.5" style="2" customWidth="1"/>
    <col min="14616" max="14616" width="13.5" style="2" bestFit="1" customWidth="1"/>
    <col min="14617" max="14617" width="11.1640625" style="2" bestFit="1" customWidth="1"/>
    <col min="14618" max="14618" width="1.6640625" style="2" customWidth="1"/>
    <col min="14619" max="14619" width="7" style="2" customWidth="1"/>
    <col min="14620" max="14620" width="7.5" style="2" customWidth="1"/>
    <col min="14621" max="14621" width="1.83203125" style="2" customWidth="1"/>
    <col min="14622" max="14622" width="1.5" style="2" customWidth="1"/>
    <col min="14623" max="14623" width="2.1640625" style="2" customWidth="1"/>
    <col min="14624" max="14850" width="9.1640625" style="2"/>
    <col min="14851" max="14851" width="20.6640625" style="2" customWidth="1"/>
    <col min="14852" max="14852" width="18.33203125" style="2" bestFit="1" customWidth="1"/>
    <col min="14853" max="14853" width="16.5" style="2" bestFit="1" customWidth="1"/>
    <col min="14854" max="14854" width="9.1640625" style="2"/>
    <col min="14855" max="14855" width="11.33203125" style="2" customWidth="1"/>
    <col min="14856" max="14856" width="9.6640625" style="2" bestFit="1" customWidth="1"/>
    <col min="14857" max="14857" width="2.33203125" style="2" customWidth="1"/>
    <col min="14858" max="14858" width="16.33203125" style="2" bestFit="1" customWidth="1"/>
    <col min="14859" max="14859" width="18" style="2" bestFit="1" customWidth="1"/>
    <col min="14860" max="14860" width="10.5" style="2" customWidth="1"/>
    <col min="14861" max="14862" width="11.33203125" style="2" customWidth="1"/>
    <col min="14863" max="14863" width="2.5" style="2" customWidth="1"/>
    <col min="14864" max="14864" width="16.1640625" style="2" bestFit="1" customWidth="1"/>
    <col min="14865" max="14865" width="16.5" style="2" bestFit="1" customWidth="1"/>
    <col min="14866" max="14866" width="8" style="2" customWidth="1"/>
    <col min="14867" max="14867" width="7.5" style="2" customWidth="1"/>
    <col min="14868" max="14868" width="2.5" style="2" customWidth="1"/>
    <col min="14869" max="14869" width="13.33203125" style="2" bestFit="1" customWidth="1"/>
    <col min="14870" max="14870" width="12.6640625" style="2" bestFit="1" customWidth="1"/>
    <col min="14871" max="14871" width="2.5" style="2" customWidth="1"/>
    <col min="14872" max="14872" width="13.5" style="2" bestFit="1" customWidth="1"/>
    <col min="14873" max="14873" width="11.1640625" style="2" bestFit="1" customWidth="1"/>
    <col min="14874" max="14874" width="1.6640625" style="2" customWidth="1"/>
    <col min="14875" max="14875" width="7" style="2" customWidth="1"/>
    <col min="14876" max="14876" width="7.5" style="2" customWidth="1"/>
    <col min="14877" max="14877" width="1.83203125" style="2" customWidth="1"/>
    <col min="14878" max="14878" width="1.5" style="2" customWidth="1"/>
    <col min="14879" max="14879" width="2.1640625" style="2" customWidth="1"/>
    <col min="14880" max="15106" width="9.1640625" style="2"/>
    <col min="15107" max="15107" width="20.6640625" style="2" customWidth="1"/>
    <col min="15108" max="15108" width="18.33203125" style="2" bestFit="1" customWidth="1"/>
    <col min="15109" max="15109" width="16.5" style="2" bestFit="1" customWidth="1"/>
    <col min="15110" max="15110" width="9.1640625" style="2"/>
    <col min="15111" max="15111" width="11.33203125" style="2" customWidth="1"/>
    <col min="15112" max="15112" width="9.6640625" style="2" bestFit="1" customWidth="1"/>
    <col min="15113" max="15113" width="2.33203125" style="2" customWidth="1"/>
    <col min="15114" max="15114" width="16.33203125" style="2" bestFit="1" customWidth="1"/>
    <col min="15115" max="15115" width="18" style="2" bestFit="1" customWidth="1"/>
    <col min="15116" max="15116" width="10.5" style="2" customWidth="1"/>
    <col min="15117" max="15118" width="11.33203125" style="2" customWidth="1"/>
    <col min="15119" max="15119" width="2.5" style="2" customWidth="1"/>
    <col min="15120" max="15120" width="16.1640625" style="2" bestFit="1" customWidth="1"/>
    <col min="15121" max="15121" width="16.5" style="2" bestFit="1" customWidth="1"/>
    <col min="15122" max="15122" width="8" style="2" customWidth="1"/>
    <col min="15123" max="15123" width="7.5" style="2" customWidth="1"/>
    <col min="15124" max="15124" width="2.5" style="2" customWidth="1"/>
    <col min="15125" max="15125" width="13.33203125" style="2" bestFit="1" customWidth="1"/>
    <col min="15126" max="15126" width="12.6640625" style="2" bestFit="1" customWidth="1"/>
    <col min="15127" max="15127" width="2.5" style="2" customWidth="1"/>
    <col min="15128" max="15128" width="13.5" style="2" bestFit="1" customWidth="1"/>
    <col min="15129" max="15129" width="11.1640625" style="2" bestFit="1" customWidth="1"/>
    <col min="15130" max="15130" width="1.6640625" style="2" customWidth="1"/>
    <col min="15131" max="15131" width="7" style="2" customWidth="1"/>
    <col min="15132" max="15132" width="7.5" style="2" customWidth="1"/>
    <col min="15133" max="15133" width="1.83203125" style="2" customWidth="1"/>
    <col min="15134" max="15134" width="1.5" style="2" customWidth="1"/>
    <col min="15135" max="15135" width="2.1640625" style="2" customWidth="1"/>
    <col min="15136" max="15362" width="9.1640625" style="2"/>
    <col min="15363" max="15363" width="20.6640625" style="2" customWidth="1"/>
    <col min="15364" max="15364" width="18.33203125" style="2" bestFit="1" customWidth="1"/>
    <col min="15365" max="15365" width="16.5" style="2" bestFit="1" customWidth="1"/>
    <col min="15366" max="15366" width="9.1640625" style="2"/>
    <col min="15367" max="15367" width="11.33203125" style="2" customWidth="1"/>
    <col min="15368" max="15368" width="9.6640625" style="2" bestFit="1" customWidth="1"/>
    <col min="15369" max="15369" width="2.33203125" style="2" customWidth="1"/>
    <col min="15370" max="15370" width="16.33203125" style="2" bestFit="1" customWidth="1"/>
    <col min="15371" max="15371" width="18" style="2" bestFit="1" customWidth="1"/>
    <col min="15372" max="15372" width="10.5" style="2" customWidth="1"/>
    <col min="15373" max="15374" width="11.33203125" style="2" customWidth="1"/>
    <col min="15375" max="15375" width="2.5" style="2" customWidth="1"/>
    <col min="15376" max="15376" width="16.1640625" style="2" bestFit="1" customWidth="1"/>
    <col min="15377" max="15377" width="16.5" style="2" bestFit="1" customWidth="1"/>
    <col min="15378" max="15378" width="8" style="2" customWidth="1"/>
    <col min="15379" max="15379" width="7.5" style="2" customWidth="1"/>
    <col min="15380" max="15380" width="2.5" style="2" customWidth="1"/>
    <col min="15381" max="15381" width="13.33203125" style="2" bestFit="1" customWidth="1"/>
    <col min="15382" max="15382" width="12.6640625" style="2" bestFit="1" customWidth="1"/>
    <col min="15383" max="15383" width="2.5" style="2" customWidth="1"/>
    <col min="15384" max="15384" width="13.5" style="2" bestFit="1" customWidth="1"/>
    <col min="15385" max="15385" width="11.1640625" style="2" bestFit="1" customWidth="1"/>
    <col min="15386" max="15386" width="1.6640625" style="2" customWidth="1"/>
    <col min="15387" max="15387" width="7" style="2" customWidth="1"/>
    <col min="15388" max="15388" width="7.5" style="2" customWidth="1"/>
    <col min="15389" max="15389" width="1.83203125" style="2" customWidth="1"/>
    <col min="15390" max="15390" width="1.5" style="2" customWidth="1"/>
    <col min="15391" max="15391" width="2.1640625" style="2" customWidth="1"/>
    <col min="15392" max="15618" width="9.1640625" style="2"/>
    <col min="15619" max="15619" width="20.6640625" style="2" customWidth="1"/>
    <col min="15620" max="15620" width="18.33203125" style="2" bestFit="1" customWidth="1"/>
    <col min="15621" max="15621" width="16.5" style="2" bestFit="1" customWidth="1"/>
    <col min="15622" max="15622" width="9.1640625" style="2"/>
    <col min="15623" max="15623" width="11.33203125" style="2" customWidth="1"/>
    <col min="15624" max="15624" width="9.6640625" style="2" bestFit="1" customWidth="1"/>
    <col min="15625" max="15625" width="2.33203125" style="2" customWidth="1"/>
    <col min="15626" max="15626" width="16.33203125" style="2" bestFit="1" customWidth="1"/>
    <col min="15627" max="15627" width="18" style="2" bestFit="1" customWidth="1"/>
    <col min="15628" max="15628" width="10.5" style="2" customWidth="1"/>
    <col min="15629" max="15630" width="11.33203125" style="2" customWidth="1"/>
    <col min="15631" max="15631" width="2.5" style="2" customWidth="1"/>
    <col min="15632" max="15632" width="16.1640625" style="2" bestFit="1" customWidth="1"/>
    <col min="15633" max="15633" width="16.5" style="2" bestFit="1" customWidth="1"/>
    <col min="15634" max="15634" width="8" style="2" customWidth="1"/>
    <col min="15635" max="15635" width="7.5" style="2" customWidth="1"/>
    <col min="15636" max="15636" width="2.5" style="2" customWidth="1"/>
    <col min="15637" max="15637" width="13.33203125" style="2" bestFit="1" customWidth="1"/>
    <col min="15638" max="15638" width="12.6640625" style="2" bestFit="1" customWidth="1"/>
    <col min="15639" max="15639" width="2.5" style="2" customWidth="1"/>
    <col min="15640" max="15640" width="13.5" style="2" bestFit="1" customWidth="1"/>
    <col min="15641" max="15641" width="11.1640625" style="2" bestFit="1" customWidth="1"/>
    <col min="15642" max="15642" width="1.6640625" style="2" customWidth="1"/>
    <col min="15643" max="15643" width="7" style="2" customWidth="1"/>
    <col min="15644" max="15644" width="7.5" style="2" customWidth="1"/>
    <col min="15645" max="15645" width="1.83203125" style="2" customWidth="1"/>
    <col min="15646" max="15646" width="1.5" style="2" customWidth="1"/>
    <col min="15647" max="15647" width="2.1640625" style="2" customWidth="1"/>
    <col min="15648" max="15874" width="9.1640625" style="2"/>
    <col min="15875" max="15875" width="20.6640625" style="2" customWidth="1"/>
    <col min="15876" max="15876" width="18.33203125" style="2" bestFit="1" customWidth="1"/>
    <col min="15877" max="15877" width="16.5" style="2" bestFit="1" customWidth="1"/>
    <col min="15878" max="15878" width="9.1640625" style="2"/>
    <col min="15879" max="15879" width="11.33203125" style="2" customWidth="1"/>
    <col min="15880" max="15880" width="9.6640625" style="2" bestFit="1" customWidth="1"/>
    <col min="15881" max="15881" width="2.33203125" style="2" customWidth="1"/>
    <col min="15882" max="15882" width="16.33203125" style="2" bestFit="1" customWidth="1"/>
    <col min="15883" max="15883" width="18" style="2" bestFit="1" customWidth="1"/>
    <col min="15884" max="15884" width="10.5" style="2" customWidth="1"/>
    <col min="15885" max="15886" width="11.33203125" style="2" customWidth="1"/>
    <col min="15887" max="15887" width="2.5" style="2" customWidth="1"/>
    <col min="15888" max="15888" width="16.1640625" style="2" bestFit="1" customWidth="1"/>
    <col min="15889" max="15889" width="16.5" style="2" bestFit="1" customWidth="1"/>
    <col min="15890" max="15890" width="8" style="2" customWidth="1"/>
    <col min="15891" max="15891" width="7.5" style="2" customWidth="1"/>
    <col min="15892" max="15892" width="2.5" style="2" customWidth="1"/>
    <col min="15893" max="15893" width="13.33203125" style="2" bestFit="1" customWidth="1"/>
    <col min="15894" max="15894" width="12.6640625" style="2" bestFit="1" customWidth="1"/>
    <col min="15895" max="15895" width="2.5" style="2" customWidth="1"/>
    <col min="15896" max="15896" width="13.5" style="2" bestFit="1" customWidth="1"/>
    <col min="15897" max="15897" width="11.1640625" style="2" bestFit="1" customWidth="1"/>
    <col min="15898" max="15898" width="1.6640625" style="2" customWidth="1"/>
    <col min="15899" max="15899" width="7" style="2" customWidth="1"/>
    <col min="15900" max="15900" width="7.5" style="2" customWidth="1"/>
    <col min="15901" max="15901" width="1.83203125" style="2" customWidth="1"/>
    <col min="15902" max="15902" width="1.5" style="2" customWidth="1"/>
    <col min="15903" max="15903" width="2.1640625" style="2" customWidth="1"/>
    <col min="15904" max="16130" width="9.1640625" style="2"/>
    <col min="16131" max="16131" width="20.6640625" style="2" customWidth="1"/>
    <col min="16132" max="16132" width="18.33203125" style="2" bestFit="1" customWidth="1"/>
    <col min="16133" max="16133" width="16.5" style="2" bestFit="1" customWidth="1"/>
    <col min="16134" max="16134" width="9.1640625" style="2"/>
    <col min="16135" max="16135" width="11.33203125" style="2" customWidth="1"/>
    <col min="16136" max="16136" width="9.6640625" style="2" bestFit="1" customWidth="1"/>
    <col min="16137" max="16137" width="2.33203125" style="2" customWidth="1"/>
    <col min="16138" max="16138" width="16.33203125" style="2" bestFit="1" customWidth="1"/>
    <col min="16139" max="16139" width="18" style="2" bestFit="1" customWidth="1"/>
    <col min="16140" max="16140" width="10.5" style="2" customWidth="1"/>
    <col min="16141" max="16142" width="11.33203125" style="2" customWidth="1"/>
    <col min="16143" max="16143" width="2.5" style="2" customWidth="1"/>
    <col min="16144" max="16144" width="16.1640625" style="2" bestFit="1" customWidth="1"/>
    <col min="16145" max="16145" width="16.5" style="2" bestFit="1" customWidth="1"/>
    <col min="16146" max="16146" width="8" style="2" customWidth="1"/>
    <col min="16147" max="16147" width="7.5" style="2" customWidth="1"/>
    <col min="16148" max="16148" width="2.5" style="2" customWidth="1"/>
    <col min="16149" max="16149" width="13.33203125" style="2" bestFit="1" customWidth="1"/>
    <col min="16150" max="16150" width="12.6640625" style="2" bestFit="1" customWidth="1"/>
    <col min="16151" max="16151" width="2.5" style="2" customWidth="1"/>
    <col min="16152" max="16152" width="13.5" style="2" bestFit="1" customWidth="1"/>
    <col min="16153" max="16153" width="11.1640625" style="2" bestFit="1" customWidth="1"/>
    <col min="16154" max="16154" width="1.6640625" style="2" customWidth="1"/>
    <col min="16155" max="16155" width="7" style="2" customWidth="1"/>
    <col min="16156" max="16156" width="7.5" style="2" customWidth="1"/>
    <col min="16157" max="16157" width="1.83203125" style="2" customWidth="1"/>
    <col min="16158" max="16158" width="1.5" style="2" customWidth="1"/>
    <col min="16159" max="16159" width="2.1640625" style="2" customWidth="1"/>
    <col min="16160" max="16384" width="9.1640625" style="2"/>
  </cols>
  <sheetData>
    <row r="1" spans="1:29" ht="21" x14ac:dyDescent="0.3">
      <c r="A1" s="1"/>
    </row>
    <row r="3" spans="1:29" ht="16" x14ac:dyDescent="0.25">
      <c r="A3" s="4"/>
    </row>
    <row r="4" spans="1:29" ht="21" x14ac:dyDescent="0.25">
      <c r="A4" s="5"/>
      <c r="F4" s="6"/>
    </row>
    <row r="5" spans="1:29" ht="17" x14ac:dyDescent="0.25">
      <c r="A5" s="5"/>
      <c r="E5" s="7"/>
      <c r="F5" s="8" t="s">
        <v>45</v>
      </c>
      <c r="G5" s="7"/>
      <c r="H5" s="7"/>
      <c r="I5" s="7"/>
      <c r="J5" s="7"/>
    </row>
    <row r="6" spans="1:29" ht="16" x14ac:dyDescent="0.2">
      <c r="A6" s="141" t="s">
        <v>48</v>
      </c>
      <c r="F6" s="8" t="s">
        <v>0</v>
      </c>
      <c r="S6" s="141" t="s">
        <v>48</v>
      </c>
    </row>
    <row r="7" spans="1:29" x14ac:dyDescent="0.2">
      <c r="A7" s="142" t="s">
        <v>49</v>
      </c>
      <c r="F7" s="9"/>
      <c r="S7" s="142" t="s">
        <v>49</v>
      </c>
      <c r="U7" s="171"/>
      <c r="V7" s="171"/>
    </row>
    <row r="8" spans="1:29" ht="16" thickBot="1" x14ac:dyDescent="0.25">
      <c r="A8" s="148" t="s">
        <v>50</v>
      </c>
      <c r="F8" s="9"/>
      <c r="Q8" s="10" t="s">
        <v>46</v>
      </c>
      <c r="S8" s="155" t="s">
        <v>50</v>
      </c>
      <c r="U8" s="11"/>
      <c r="V8" s="11"/>
    </row>
    <row r="9" spans="1:29" ht="43" x14ac:dyDescent="0.2">
      <c r="A9" s="12" t="s">
        <v>1</v>
      </c>
      <c r="B9" s="13" t="s">
        <v>2</v>
      </c>
      <c r="C9" s="14" t="s">
        <v>51</v>
      </c>
      <c r="D9" s="14" t="s">
        <v>3</v>
      </c>
      <c r="E9" s="129" t="s">
        <v>38</v>
      </c>
      <c r="F9" s="15" t="s">
        <v>4</v>
      </c>
      <c r="G9" s="16" t="s">
        <v>5</v>
      </c>
      <c r="I9" s="13" t="s">
        <v>6</v>
      </c>
      <c r="J9" s="14" t="s">
        <v>52</v>
      </c>
      <c r="K9" s="14" t="s">
        <v>7</v>
      </c>
      <c r="L9" s="154" t="s">
        <v>39</v>
      </c>
      <c r="M9" s="15" t="s">
        <v>4</v>
      </c>
      <c r="N9" s="16" t="s">
        <v>5</v>
      </c>
      <c r="P9" s="13" t="s">
        <v>8</v>
      </c>
      <c r="Q9" s="14" t="s">
        <v>9</v>
      </c>
      <c r="R9" s="13" t="s">
        <v>10</v>
      </c>
      <c r="S9" s="147" t="s">
        <v>11</v>
      </c>
      <c r="U9" s="13" t="s">
        <v>12</v>
      </c>
      <c r="V9" s="14" t="s">
        <v>13</v>
      </c>
      <c r="X9" s="13" t="s">
        <v>14</v>
      </c>
      <c r="Y9" s="14" t="s">
        <v>15</v>
      </c>
      <c r="AA9" s="13" t="s">
        <v>16</v>
      </c>
      <c r="AB9" s="14" t="s">
        <v>17</v>
      </c>
    </row>
    <row r="10" spans="1:29" x14ac:dyDescent="0.2">
      <c r="A10" s="145" t="s">
        <v>40</v>
      </c>
      <c r="B10" s="166">
        <v>30753000.000000004</v>
      </c>
      <c r="C10" s="167">
        <v>0.27</v>
      </c>
      <c r="D10" s="18">
        <v>26908000</v>
      </c>
      <c r="E10" s="130">
        <f>(D10/$D$24)</f>
        <v>0.23624231782265145</v>
      </c>
      <c r="F10" s="19"/>
      <c r="G10" s="20">
        <f>D10/V10</f>
        <v>49.372477064220185</v>
      </c>
      <c r="H10" s="21"/>
      <c r="I10" s="22">
        <v>16316910.000000002</v>
      </c>
      <c r="J10" s="169">
        <v>0.27</v>
      </c>
      <c r="K10" s="18">
        <v>16370000</v>
      </c>
      <c r="L10" s="130">
        <f>K10/$K$24</f>
        <v>0.25977117285811763</v>
      </c>
      <c r="M10" s="23"/>
      <c r="N10" s="24">
        <f>K10/Y10</f>
        <v>44.604904632152589</v>
      </c>
      <c r="O10" s="23"/>
      <c r="P10" s="18"/>
      <c r="Q10" s="18">
        <v>5991300</v>
      </c>
      <c r="R10" s="25">
        <f>+P10/I10</f>
        <v>0</v>
      </c>
      <c r="S10" s="143">
        <f t="shared" ref="S10:S14" si="0">+Q10/K10</f>
        <v>0.36599266951740989</v>
      </c>
      <c r="T10" s="21"/>
      <c r="U10" s="26"/>
      <c r="V10" s="27">
        <v>545000</v>
      </c>
      <c r="W10" s="21"/>
      <c r="X10" s="27"/>
      <c r="Y10" s="27">
        <v>367000</v>
      </c>
      <c r="Z10" s="23"/>
      <c r="AA10" s="25" t="e">
        <f>+X10/(X10+U10)</f>
        <v>#DIV/0!</v>
      </c>
      <c r="AB10" s="28">
        <f>Y10/V10</f>
        <v>0.67339449541284402</v>
      </c>
    </row>
    <row r="11" spans="1:29" ht="13.5" customHeight="1" x14ac:dyDescent="0.2">
      <c r="A11" s="146" t="s">
        <v>41</v>
      </c>
      <c r="B11" s="166">
        <v>21071500</v>
      </c>
      <c r="C11" s="167">
        <v>0.185</v>
      </c>
      <c r="D11" s="18">
        <v>24860000</v>
      </c>
      <c r="E11" s="130">
        <f t="shared" ref="E11:E14" si="1">(D11/$D$24)</f>
        <v>0.21826163301141352</v>
      </c>
      <c r="F11" s="19"/>
      <c r="G11" s="20">
        <f>D11/V11</f>
        <v>33.961748633879779</v>
      </c>
      <c r="H11" s="21"/>
      <c r="I11" s="22">
        <v>11784435</v>
      </c>
      <c r="J11" s="169">
        <v>0.185</v>
      </c>
      <c r="K11" s="18">
        <v>12572000</v>
      </c>
      <c r="L11" s="130">
        <f t="shared" ref="L11:L14" si="2">K11/$K$24</f>
        <v>0.19950172175762096</v>
      </c>
      <c r="M11" s="23"/>
      <c r="N11" s="24">
        <f>K11/Y11</f>
        <v>21.732065687121867</v>
      </c>
      <c r="O11" s="23"/>
      <c r="P11" s="18"/>
      <c r="Q11" s="18">
        <v>4295000</v>
      </c>
      <c r="R11" s="25">
        <f>+P11/I11</f>
        <v>0</v>
      </c>
      <c r="S11" s="144">
        <f t="shared" si="0"/>
        <v>0.34163219853643018</v>
      </c>
      <c r="T11" s="21"/>
      <c r="U11" s="26"/>
      <c r="V11" s="27">
        <v>732000</v>
      </c>
      <c r="W11" s="21"/>
      <c r="X11" s="27"/>
      <c r="Y11" s="27">
        <v>578500</v>
      </c>
      <c r="Z11" s="23"/>
      <c r="AA11" s="25" t="e">
        <f>+X11/(X11+U11)</f>
        <v>#DIV/0!</v>
      </c>
      <c r="AB11" s="28">
        <f>Y11/V11</f>
        <v>0.79030054644808745</v>
      </c>
    </row>
    <row r="12" spans="1:29" ht="13.5" customHeight="1" x14ac:dyDescent="0.2">
      <c r="A12" s="145" t="s">
        <v>44</v>
      </c>
      <c r="B12" s="166">
        <v>25058000</v>
      </c>
      <c r="C12" s="167">
        <v>0.22</v>
      </c>
      <c r="D12" s="18">
        <v>22422000</v>
      </c>
      <c r="E12" s="130">
        <f t="shared" si="1"/>
        <v>0.19685689201053555</v>
      </c>
      <c r="F12" s="19"/>
      <c r="G12" s="20">
        <f>D12/V12</f>
        <v>47.787723785166243</v>
      </c>
      <c r="H12" s="21"/>
      <c r="I12" s="22">
        <v>13295260</v>
      </c>
      <c r="J12" s="169">
        <v>0.22</v>
      </c>
      <c r="K12" s="18">
        <v>13143000</v>
      </c>
      <c r="L12" s="130">
        <f t="shared" si="2"/>
        <v>0.20856276877667931</v>
      </c>
      <c r="M12" s="23"/>
      <c r="N12" s="24">
        <f>K12/Y12</f>
        <v>34.496062992125985</v>
      </c>
      <c r="O12" s="23"/>
      <c r="P12" s="18"/>
      <c r="Q12" s="18">
        <v>4662900</v>
      </c>
      <c r="R12" s="25">
        <f>+P12/I12</f>
        <v>0</v>
      </c>
      <c r="S12" s="143">
        <f t="shared" si="0"/>
        <v>0.35478201323898656</v>
      </c>
      <c r="T12" s="21"/>
      <c r="U12" s="26"/>
      <c r="V12" s="27">
        <v>469200</v>
      </c>
      <c r="W12" s="21"/>
      <c r="X12" s="27"/>
      <c r="Y12" s="27">
        <v>381000</v>
      </c>
      <c r="Z12" s="23"/>
      <c r="AA12" s="25" t="e">
        <f>+X12/(X12+U12)</f>
        <v>#DIV/0!</v>
      </c>
      <c r="AB12" s="28">
        <f>Y12/V12</f>
        <v>0.81202046035805631</v>
      </c>
    </row>
    <row r="13" spans="1:29" ht="13.5" customHeight="1" x14ac:dyDescent="0.2">
      <c r="A13" s="153" t="s">
        <v>42</v>
      </c>
      <c r="B13" s="166">
        <v>21641000</v>
      </c>
      <c r="C13" s="167">
        <v>0.19</v>
      </c>
      <c r="D13" s="18">
        <v>21750000</v>
      </c>
      <c r="E13" s="130">
        <f t="shared" si="1"/>
        <v>0.19095697980684812</v>
      </c>
      <c r="F13" s="19"/>
      <c r="G13" s="20">
        <f>D13/V13</f>
        <v>56.788511749347258</v>
      </c>
      <c r="H13" s="21"/>
      <c r="I13" s="22">
        <v>11482270</v>
      </c>
      <c r="J13" s="169">
        <v>0.19</v>
      </c>
      <c r="K13" s="18">
        <v>11832000</v>
      </c>
      <c r="L13" s="130">
        <f t="shared" si="2"/>
        <v>0.18775885872066267</v>
      </c>
      <c r="M13" s="23"/>
      <c r="N13" s="24">
        <f>K13/Y13</f>
        <v>43.660516605166052</v>
      </c>
      <c r="O13" s="23"/>
      <c r="P13" s="18"/>
      <c r="Q13" s="18">
        <v>4316000</v>
      </c>
      <c r="R13" s="25">
        <f>+P13/I13</f>
        <v>0</v>
      </c>
      <c r="S13" s="149">
        <f t="shared" si="0"/>
        <v>0.36477349560513861</v>
      </c>
      <c r="T13" s="21"/>
      <c r="U13" s="30"/>
      <c r="V13" s="31">
        <v>383000</v>
      </c>
      <c r="W13" s="21"/>
      <c r="X13" s="32"/>
      <c r="Y13" s="27">
        <v>271000</v>
      </c>
      <c r="Z13" s="23"/>
      <c r="AA13" s="25" t="e">
        <f>+X13/(X13+U13)</f>
        <v>#DIV/0!</v>
      </c>
      <c r="AB13" s="28">
        <f>Y13/V13</f>
        <v>0.70757180156657962</v>
      </c>
      <c r="AC13" s="33"/>
    </row>
    <row r="14" spans="1:29" ht="13.5" customHeight="1" x14ac:dyDescent="0.2">
      <c r="A14" s="146" t="s">
        <v>43</v>
      </c>
      <c r="B14" s="166">
        <v>15376500.000000002</v>
      </c>
      <c r="C14" s="168">
        <v>0.13500000000000001</v>
      </c>
      <c r="D14" s="18">
        <v>17960000</v>
      </c>
      <c r="E14" s="130">
        <f t="shared" si="1"/>
        <v>0.15768217734855136</v>
      </c>
      <c r="F14" s="19"/>
      <c r="G14" s="20">
        <f>D14/V14</f>
        <v>60.167504187604692</v>
      </c>
      <c r="H14" s="21"/>
      <c r="I14" s="22">
        <v>7554125</v>
      </c>
      <c r="J14" s="170">
        <v>0.13500000000000001</v>
      </c>
      <c r="K14" s="18">
        <v>9100000</v>
      </c>
      <c r="L14" s="130">
        <f t="shared" si="2"/>
        <v>0.1444054778869194</v>
      </c>
      <c r="M14" s="23"/>
      <c r="N14" s="24">
        <f>K14/Y14</f>
        <v>44.390243902439025</v>
      </c>
      <c r="O14" s="23"/>
      <c r="P14" s="18"/>
      <c r="Q14" s="18">
        <v>2917000</v>
      </c>
      <c r="R14" s="25">
        <f>+P14/I14</f>
        <v>0</v>
      </c>
      <c r="S14" s="144">
        <f t="shared" si="0"/>
        <v>0.32054945054945055</v>
      </c>
      <c r="T14" s="21"/>
      <c r="U14" s="26"/>
      <c r="V14" s="27">
        <v>298500</v>
      </c>
      <c r="W14" s="21"/>
      <c r="X14" s="27"/>
      <c r="Y14" s="27">
        <v>205000</v>
      </c>
      <c r="Z14" s="23"/>
      <c r="AA14" s="25" t="e">
        <f>+X14/(X14+U14)</f>
        <v>#DIV/0!</v>
      </c>
      <c r="AB14" s="28">
        <f>Y14/V14</f>
        <v>0.68676716917922953</v>
      </c>
    </row>
    <row r="15" spans="1:29" customFormat="1" ht="13.5" customHeight="1" thickBot="1" x14ac:dyDescent="0.25">
      <c r="A15" s="34"/>
      <c r="B15" s="35"/>
      <c r="C15" s="35"/>
      <c r="D15" s="35"/>
      <c r="F15" s="36"/>
      <c r="G15" s="36"/>
      <c r="I15" s="35"/>
      <c r="J15" s="35"/>
      <c r="K15" s="37"/>
      <c r="L15" s="37"/>
      <c r="M15" s="38"/>
      <c r="N15" s="38"/>
      <c r="P15" s="35"/>
      <c r="Q15" s="35"/>
      <c r="R15" s="39"/>
      <c r="S15" s="39"/>
      <c r="U15" s="40"/>
      <c r="V15" s="41"/>
      <c r="X15" s="40"/>
      <c r="Y15" s="40"/>
      <c r="AA15" s="39"/>
      <c r="AB15" s="42"/>
    </row>
    <row r="16" spans="1:29" customFormat="1" ht="13.5" customHeight="1" thickBot="1" x14ac:dyDescent="0.25">
      <c r="A16" s="43"/>
      <c r="B16" s="35"/>
      <c r="C16" s="35"/>
      <c r="D16" s="35"/>
      <c r="F16" s="44"/>
      <c r="G16" s="45"/>
      <c r="I16" s="35"/>
      <c r="J16" s="35"/>
      <c r="K16" s="37"/>
      <c r="L16" s="37"/>
      <c r="M16" s="38"/>
      <c r="N16" s="38"/>
      <c r="P16" s="35"/>
      <c r="Q16" s="35"/>
      <c r="R16" s="46"/>
      <c r="S16" s="46"/>
      <c r="U16" s="40"/>
      <c r="V16" s="40"/>
      <c r="X16" s="40"/>
      <c r="Y16" s="40"/>
      <c r="AA16" s="46"/>
      <c r="AB16" s="46"/>
    </row>
    <row r="17" spans="1:30" ht="13.5" customHeight="1" thickBot="1" x14ac:dyDescent="0.25">
      <c r="A17" s="29"/>
      <c r="B17" s="35"/>
      <c r="C17" s="35"/>
      <c r="D17" s="35"/>
      <c r="F17" s="44"/>
      <c r="G17" s="47"/>
      <c r="I17" s="35"/>
      <c r="J17" s="35"/>
      <c r="K17" s="37"/>
      <c r="L17" s="37"/>
      <c r="M17" s="48"/>
      <c r="N17" s="48"/>
      <c r="P17" s="35"/>
      <c r="Q17" s="35"/>
      <c r="R17" s="46"/>
      <c r="S17" s="46"/>
      <c r="U17" s="40"/>
      <c r="V17" s="40"/>
      <c r="X17" s="40"/>
      <c r="Y17" s="40"/>
      <c r="AA17" s="46"/>
      <c r="AB17" s="46"/>
    </row>
    <row r="18" spans="1:30" ht="13.5" customHeight="1" thickBot="1" x14ac:dyDescent="0.25">
      <c r="A18" s="29"/>
      <c r="B18" s="35"/>
      <c r="C18" s="35"/>
      <c r="D18" s="35"/>
      <c r="F18" s="44"/>
      <c r="G18" s="47"/>
      <c r="I18" s="35"/>
      <c r="J18" s="35"/>
      <c r="K18" s="37"/>
      <c r="L18" s="49"/>
      <c r="M18" s="48"/>
      <c r="N18" s="48"/>
      <c r="P18" s="35"/>
      <c r="Q18" s="35"/>
      <c r="R18" s="46"/>
      <c r="S18" s="46"/>
      <c r="U18" s="40"/>
      <c r="V18" s="40"/>
      <c r="X18" s="40"/>
      <c r="Y18" s="40"/>
      <c r="AA18" s="46"/>
      <c r="AB18" s="46"/>
    </row>
    <row r="19" spans="1:30" ht="16" thickBot="1" x14ac:dyDescent="0.25">
      <c r="A19" s="29"/>
      <c r="B19" s="35"/>
      <c r="C19" s="35"/>
      <c r="D19" s="35"/>
      <c r="F19" s="44"/>
      <c r="G19" s="47"/>
      <c r="I19" s="35"/>
      <c r="J19" s="35"/>
      <c r="K19" s="37"/>
      <c r="L19" s="37"/>
      <c r="M19" s="48"/>
      <c r="N19" s="48"/>
      <c r="P19" s="35"/>
      <c r="Q19" s="35"/>
      <c r="R19" s="46"/>
      <c r="S19" s="46"/>
      <c r="U19" s="40"/>
      <c r="V19" s="40"/>
      <c r="X19" s="40"/>
      <c r="Y19" s="40"/>
      <c r="AA19" s="46"/>
      <c r="AB19" s="46"/>
    </row>
    <row r="20" spans="1:30" ht="13.5" customHeight="1" thickBot="1" x14ac:dyDescent="0.25">
      <c r="A20" s="29"/>
      <c r="B20" s="50"/>
      <c r="C20" s="50"/>
      <c r="D20" s="50"/>
      <c r="F20" s="44"/>
      <c r="G20" s="47"/>
      <c r="I20" s="50"/>
      <c r="J20" s="50"/>
      <c r="K20" s="51"/>
      <c r="L20" s="37"/>
      <c r="M20" s="52"/>
      <c r="N20" s="52"/>
      <c r="P20" s="50"/>
      <c r="Q20" s="50"/>
      <c r="R20" s="53"/>
      <c r="S20" s="53"/>
      <c r="T20" s="54"/>
      <c r="U20" s="55"/>
      <c r="V20" s="55"/>
      <c r="W20" s="56"/>
      <c r="X20" s="55"/>
      <c r="Y20" s="55"/>
      <c r="AA20" s="53"/>
      <c r="AB20" s="53"/>
    </row>
    <row r="21" spans="1:30" ht="16.5" customHeight="1" thickBot="1" x14ac:dyDescent="0.25">
      <c r="A21" s="57"/>
      <c r="B21" s="58">
        <f>SUM(B10:B14)</f>
        <v>113900000</v>
      </c>
      <c r="C21" s="58"/>
      <c r="D21" s="58"/>
      <c r="F21" s="59" t="e">
        <f>+B21/U21</f>
        <v>#DIV/0!</v>
      </c>
      <c r="G21" s="60"/>
      <c r="I21" s="58">
        <f>SUM(I10:I14)</f>
        <v>60433000</v>
      </c>
      <c r="J21" s="58"/>
      <c r="K21" s="61"/>
      <c r="L21" s="37"/>
      <c r="M21" s="48"/>
      <c r="N21" s="62"/>
      <c r="P21" s="58">
        <f>SUM(P10:P14)</f>
        <v>0</v>
      </c>
      <c r="Q21" s="63"/>
      <c r="R21" s="64"/>
      <c r="S21" s="64"/>
      <c r="U21" s="65">
        <f>U12+U17+U20+U13</f>
        <v>0</v>
      </c>
      <c r="V21" s="66"/>
      <c r="X21" s="65">
        <f>X12+X17+X20+X13</f>
        <v>0</v>
      </c>
      <c r="Y21" s="66"/>
      <c r="AA21" s="64" t="e">
        <f>+X21/(X21+U21)</f>
        <v>#DIV/0!</v>
      </c>
      <c r="AB21" s="67" t="e">
        <f>+Y21/(Y21+V21)</f>
        <v>#DIV/0!</v>
      </c>
    </row>
    <row r="22" spans="1:30" ht="13.5" customHeight="1" thickBot="1" x14ac:dyDescent="0.25">
      <c r="A22" s="68"/>
      <c r="B22" s="69"/>
      <c r="C22" s="70"/>
      <c r="D22" s="70"/>
      <c r="F22" s="71"/>
      <c r="G22" s="72"/>
      <c r="I22" s="69"/>
      <c r="J22" s="70"/>
      <c r="K22" s="73"/>
      <c r="L22" s="37"/>
      <c r="M22" s="48"/>
      <c r="N22" s="62"/>
      <c r="P22" s="69"/>
      <c r="Q22" s="70"/>
      <c r="R22" s="74"/>
      <c r="S22" s="74"/>
      <c r="T22" s="33"/>
      <c r="U22" s="75"/>
      <c r="V22" s="76"/>
      <c r="X22" s="75"/>
      <c r="Y22" s="76"/>
      <c r="AA22" s="74"/>
      <c r="AB22" s="74" t="e">
        <f>Y22/(Y22+V22)</f>
        <v>#DIV/0!</v>
      </c>
    </row>
    <row r="23" spans="1:30" ht="13.5" customHeight="1" thickBot="1" x14ac:dyDescent="0.25">
      <c r="A23" s="77"/>
      <c r="B23" s="78"/>
      <c r="C23" s="79"/>
      <c r="D23" s="79"/>
      <c r="F23" s="71"/>
      <c r="G23" s="72"/>
      <c r="I23" s="78"/>
      <c r="J23" s="79"/>
      <c r="K23" s="80"/>
      <c r="L23" s="37"/>
      <c r="M23" s="52"/>
      <c r="N23" s="81"/>
      <c r="P23" s="78"/>
      <c r="Q23" s="79"/>
      <c r="R23" s="74"/>
      <c r="S23" s="82"/>
      <c r="U23" s="83"/>
      <c r="V23" s="84"/>
      <c r="X23" s="83"/>
      <c r="Y23" s="84"/>
      <c r="AA23" s="74"/>
      <c r="AB23" s="82" t="e">
        <f>+Y23/(Y23+V23)</f>
        <v>#DIV/0!</v>
      </c>
    </row>
    <row r="24" spans="1:30" s="10" customFormat="1" ht="14" thickBot="1" x14ac:dyDescent="0.2">
      <c r="A24" s="131" t="s">
        <v>47</v>
      </c>
      <c r="B24" s="132">
        <v>113900000</v>
      </c>
      <c r="C24" s="132"/>
      <c r="D24" s="132">
        <f>SUM(D10:D20)</f>
        <v>113900000</v>
      </c>
      <c r="E24" s="133">
        <f>SUM(E10:E14)</f>
        <v>1</v>
      </c>
      <c r="F24" s="134" t="e">
        <f>+B24/U24</f>
        <v>#DIV/0!</v>
      </c>
      <c r="G24" s="135">
        <f>+D24/V24</f>
        <v>46.916834864274826</v>
      </c>
      <c r="H24" s="136"/>
      <c r="I24" s="132">
        <f>SUM(I10:I20)</f>
        <v>60433000</v>
      </c>
      <c r="J24" s="132"/>
      <c r="K24" s="132">
        <f>SUM(K10:K20)</f>
        <v>63017000</v>
      </c>
      <c r="L24" s="133">
        <f>SUM(L10:L14)</f>
        <v>1</v>
      </c>
      <c r="M24" s="123"/>
      <c r="N24" s="124">
        <f>K24/Y24</f>
        <v>34.960887656033286</v>
      </c>
      <c r="O24" s="136"/>
      <c r="P24" s="132">
        <f>SUM(P10:P20)</f>
        <v>0</v>
      </c>
      <c r="Q24" s="132">
        <f>SUM(Q10:Q20)</f>
        <v>22182200</v>
      </c>
      <c r="R24" s="137">
        <f>+P24/I24</f>
        <v>0</v>
      </c>
      <c r="S24" s="140">
        <f>+Q24/K24</f>
        <v>0.3520034276465081</v>
      </c>
      <c r="T24" s="136"/>
      <c r="U24" s="139">
        <f>SUM(U10:U20)</f>
        <v>0</v>
      </c>
      <c r="V24" s="139">
        <f>SUM(V10:V20)</f>
        <v>2427700</v>
      </c>
      <c r="W24" s="136"/>
      <c r="X24" s="139">
        <f>SUM(X10:X20)</f>
        <v>0</v>
      </c>
      <c r="Y24" s="139">
        <f>SUM(Y10:Y20)</f>
        <v>1802500</v>
      </c>
      <c r="Z24" s="136"/>
      <c r="AA24" s="137" t="e">
        <f>+X24/(X24+U24)</f>
        <v>#DIV/0!</v>
      </c>
      <c r="AB24" s="138">
        <f>Y24/V24</f>
        <v>0.74247229888371713</v>
      </c>
      <c r="AD24" s="90"/>
    </row>
    <row r="25" spans="1:30" x14ac:dyDescent="0.2">
      <c r="B25" s="158">
        <v>102294000</v>
      </c>
      <c r="C25" s="159"/>
      <c r="D25" s="2">
        <v>113900</v>
      </c>
      <c r="I25" s="128">
        <v>60433000</v>
      </c>
      <c r="J25"/>
      <c r="K25" s="128">
        <v>63017</v>
      </c>
      <c r="Q25" s="2">
        <v>22182</v>
      </c>
      <c r="S25" s="156">
        <v>0.35199999999999998</v>
      </c>
      <c r="X25"/>
      <c r="Y25"/>
    </row>
    <row r="26" spans="1:30" ht="21" hidden="1" customHeight="1" x14ac:dyDescent="0.25">
      <c r="A26" s="5"/>
      <c r="E26" s="7"/>
      <c r="F26" s="7"/>
      <c r="G26" s="7"/>
      <c r="H26" s="7"/>
      <c r="I26" s="7"/>
      <c r="J26" s="7"/>
    </row>
    <row r="27" spans="1:30" ht="18" hidden="1" customHeight="1" x14ac:dyDescent="0.25">
      <c r="A27" s="5"/>
      <c r="F27" s="7"/>
    </row>
    <row r="28" spans="1:30" ht="13.5" hidden="1" customHeight="1" x14ac:dyDescent="0.2">
      <c r="F28" s="9"/>
      <c r="U28" s="171"/>
      <c r="V28" s="171"/>
    </row>
    <row r="29" spans="1:30" hidden="1" x14ac:dyDescent="0.2">
      <c r="F29" s="9"/>
      <c r="U29" s="11"/>
      <c r="V29" s="11"/>
    </row>
    <row r="30" spans="1:30" ht="44" hidden="1" thickBot="1" x14ac:dyDescent="0.25">
      <c r="A30" s="91" t="s">
        <v>18</v>
      </c>
      <c r="B30" s="92" t="s">
        <v>19</v>
      </c>
      <c r="C30" s="14"/>
      <c r="D30" s="14" t="s">
        <v>20</v>
      </c>
      <c r="F30" s="93" t="s">
        <v>4</v>
      </c>
      <c r="G30" s="94" t="s">
        <v>5</v>
      </c>
      <c r="I30" s="92" t="s">
        <v>6</v>
      </c>
      <c r="J30" s="14"/>
      <c r="K30" s="14" t="s">
        <v>7</v>
      </c>
      <c r="L30" s="95"/>
      <c r="P30" s="96" t="s">
        <v>8</v>
      </c>
      <c r="Q30" s="14"/>
      <c r="R30" s="13" t="s">
        <v>10</v>
      </c>
      <c r="S30" s="14" t="s">
        <v>11</v>
      </c>
      <c r="U30" s="92" t="s">
        <v>21</v>
      </c>
      <c r="V30" s="14" t="s">
        <v>22</v>
      </c>
      <c r="X30" s="92" t="s">
        <v>14</v>
      </c>
      <c r="Y30" s="92" t="s">
        <v>15</v>
      </c>
      <c r="AA30" s="92" t="s">
        <v>16</v>
      </c>
      <c r="AB30" s="14" t="s">
        <v>17</v>
      </c>
    </row>
    <row r="31" spans="1:30" ht="13.5" hidden="1" customHeight="1" x14ac:dyDescent="0.2">
      <c r="A31" s="97" t="s">
        <v>23</v>
      </c>
      <c r="B31" s="98" t="e">
        <f>+#REF!+#REF!+#REF!+#REF!+B10</f>
        <v>#REF!</v>
      </c>
      <c r="C31" s="98"/>
      <c r="D31" s="98" t="e">
        <f>+#REF!+#REF!+#REF!+#REF!+D10</f>
        <v>#REF!</v>
      </c>
      <c r="F31" s="44" t="e">
        <f t="shared" ref="F31:F45" si="3">+B31/U31</f>
        <v>#REF!</v>
      </c>
      <c r="G31" s="47" t="e">
        <f t="shared" ref="G31:G45" si="4">+D31/V31</f>
        <v>#REF!</v>
      </c>
      <c r="I31" s="98" t="e">
        <f>+#REF!+#REF!+#REF!+#REF!+I10</f>
        <v>#REF!</v>
      </c>
      <c r="J31" s="98"/>
      <c r="K31" s="98" t="e">
        <f>+#REF!+#REF!+#REF!+#REF!+K10</f>
        <v>#REF!</v>
      </c>
      <c r="L31" s="99"/>
      <c r="P31" s="98" t="e">
        <f>+#REF!+#REF!+#REF!+#REF!+P10</f>
        <v>#REF!</v>
      </c>
      <c r="Q31" s="98"/>
      <c r="R31" s="100" t="e">
        <f t="shared" ref="R31:R45" si="5">+P31/I31</f>
        <v>#REF!</v>
      </c>
      <c r="S31" s="100" t="e">
        <f t="shared" ref="S31:S45" si="6">+Q31/K31</f>
        <v>#REF!</v>
      </c>
      <c r="U31" s="101" t="e">
        <f>+#REF!+#REF!+#REF!+#REF!+U10</f>
        <v>#REF!</v>
      </c>
      <c r="V31" s="101" t="e">
        <f>+#REF!+#REF!+#REF!+#REF!+V10</f>
        <v>#REF!</v>
      </c>
      <c r="X31" s="101" t="e">
        <f>+#REF!+#REF!+#REF!+#REF!+X10</f>
        <v>#REF!</v>
      </c>
      <c r="Y31" s="102" t="e">
        <f>+#REF!+#REF!+#REF!+#REF!+Y10</f>
        <v>#REF!</v>
      </c>
      <c r="AA31" s="46" t="e">
        <f t="shared" ref="AA31:AB45" si="7">+X31/(X31+U31)</f>
        <v>#REF!</v>
      </c>
      <c r="AB31" s="100" t="e">
        <f t="shared" si="7"/>
        <v>#REF!</v>
      </c>
    </row>
    <row r="32" spans="1:30" ht="13.5" hidden="1" customHeight="1" x14ac:dyDescent="0.2">
      <c r="A32" s="103" t="s">
        <v>24</v>
      </c>
      <c r="B32" s="35" t="e">
        <f>+#REF!+#REF!+B11</f>
        <v>#REF!</v>
      </c>
      <c r="C32" s="35"/>
      <c r="D32" s="35" t="e">
        <f>+#REF!+#REF!+D11</f>
        <v>#REF!</v>
      </c>
      <c r="F32" s="44" t="e">
        <f t="shared" si="3"/>
        <v>#REF!</v>
      </c>
      <c r="G32" s="47" t="e">
        <f t="shared" si="4"/>
        <v>#REF!</v>
      </c>
      <c r="I32" s="35" t="e">
        <f>+#REF!+#REF!+I11</f>
        <v>#REF!</v>
      </c>
      <c r="J32" s="35"/>
      <c r="K32" s="35" t="e">
        <f>+#REF!+#REF!+K11</f>
        <v>#REF!</v>
      </c>
      <c r="L32" s="99"/>
      <c r="P32" s="35" t="e">
        <f>+#REF!+#REF!+P11</f>
        <v>#REF!</v>
      </c>
      <c r="Q32" s="35"/>
      <c r="R32" s="46" t="e">
        <f t="shared" si="5"/>
        <v>#REF!</v>
      </c>
      <c r="S32" s="46" t="e">
        <f t="shared" si="6"/>
        <v>#REF!</v>
      </c>
      <c r="U32" s="40" t="e">
        <f>+#REF!+#REF!+U11</f>
        <v>#REF!</v>
      </c>
      <c r="V32" s="40" t="e">
        <f>+#REF!+#REF!+V11</f>
        <v>#REF!</v>
      </c>
      <c r="X32" s="40" t="e">
        <f>+#REF!+#REF!+X11</f>
        <v>#REF!</v>
      </c>
      <c r="Y32" s="102" t="e">
        <f>+#REF!+#REF!+Y11</f>
        <v>#REF!</v>
      </c>
      <c r="AA32" s="46" t="e">
        <f t="shared" si="7"/>
        <v>#REF!</v>
      </c>
      <c r="AB32" s="46" t="e">
        <f t="shared" si="7"/>
        <v>#REF!</v>
      </c>
    </row>
    <row r="33" spans="1:30" ht="13.5" hidden="1" customHeight="1" x14ac:dyDescent="0.2">
      <c r="A33" s="104" t="s">
        <v>25</v>
      </c>
      <c r="B33" s="35" t="e">
        <f>+#REF!+#REF!+B12</f>
        <v>#REF!</v>
      </c>
      <c r="C33" s="35"/>
      <c r="D33" s="35" t="e">
        <f>+#REF!+#REF!+D12</f>
        <v>#REF!</v>
      </c>
      <c r="F33" s="44" t="e">
        <f t="shared" si="3"/>
        <v>#REF!</v>
      </c>
      <c r="G33" s="47" t="e">
        <f t="shared" si="4"/>
        <v>#REF!</v>
      </c>
      <c r="I33" s="35" t="e">
        <f>+#REF!+#REF!+I12</f>
        <v>#REF!</v>
      </c>
      <c r="J33" s="35"/>
      <c r="K33" s="35" t="e">
        <f>+#REF!+#REF!+K12</f>
        <v>#REF!</v>
      </c>
      <c r="L33" s="99"/>
      <c r="P33" s="35" t="e">
        <f>+#REF!+#REF!+P12</f>
        <v>#REF!</v>
      </c>
      <c r="Q33" s="35"/>
      <c r="R33" s="46" t="e">
        <f t="shared" si="5"/>
        <v>#REF!</v>
      </c>
      <c r="S33" s="46" t="e">
        <f t="shared" si="6"/>
        <v>#REF!</v>
      </c>
      <c r="U33" s="40" t="e">
        <f>+#REF!+#REF!+U12</f>
        <v>#REF!</v>
      </c>
      <c r="V33" s="40" t="e">
        <f>+#REF!+#REF!+V12</f>
        <v>#REF!</v>
      </c>
      <c r="X33" s="40" t="e">
        <f>+#REF!+#REF!+X12</f>
        <v>#REF!</v>
      </c>
      <c r="Y33" s="102" t="e">
        <f>+#REF!+#REF!+Y12</f>
        <v>#REF!</v>
      </c>
      <c r="AA33" s="46" t="e">
        <f t="shared" si="7"/>
        <v>#REF!</v>
      </c>
      <c r="AB33" s="46" t="e">
        <f t="shared" si="7"/>
        <v>#REF!</v>
      </c>
    </row>
    <row r="34" spans="1:30" ht="13.5" hidden="1" customHeight="1" x14ac:dyDescent="0.2">
      <c r="A34" s="104" t="s">
        <v>26</v>
      </c>
      <c r="B34" s="35" t="e">
        <f>+#REF!+#REF!+B13</f>
        <v>#REF!</v>
      </c>
      <c r="C34" s="35"/>
      <c r="D34" s="35" t="e">
        <f>+#REF!+#REF!+D13</f>
        <v>#REF!</v>
      </c>
      <c r="F34" s="44" t="e">
        <f t="shared" si="3"/>
        <v>#REF!</v>
      </c>
      <c r="G34" s="47" t="e">
        <f t="shared" si="4"/>
        <v>#REF!</v>
      </c>
      <c r="I34" s="35" t="e">
        <f>+#REF!+#REF!+I13</f>
        <v>#REF!</v>
      </c>
      <c r="J34" s="35"/>
      <c r="K34" s="35" t="e">
        <f>+#REF!+#REF!+K13</f>
        <v>#REF!</v>
      </c>
      <c r="L34" s="99"/>
      <c r="P34" s="35" t="e">
        <f>+#REF!+#REF!+P13</f>
        <v>#REF!</v>
      </c>
      <c r="Q34" s="35"/>
      <c r="R34" s="46" t="e">
        <f t="shared" si="5"/>
        <v>#REF!</v>
      </c>
      <c r="S34" s="46" t="e">
        <f t="shared" si="6"/>
        <v>#REF!</v>
      </c>
      <c r="U34" s="105" t="e">
        <f>+#REF!+#REF!+U13</f>
        <v>#REF!</v>
      </c>
      <c r="V34" s="40" t="e">
        <f>+#REF!+#REF!+V13</f>
        <v>#REF!</v>
      </c>
      <c r="X34" s="105" t="e">
        <f>+#REF!+#REF!+X13</f>
        <v>#REF!</v>
      </c>
      <c r="Y34" s="102" t="e">
        <f>+#REF!+#REF!+Y13</f>
        <v>#REF!</v>
      </c>
      <c r="AA34" s="46" t="e">
        <f t="shared" si="7"/>
        <v>#REF!</v>
      </c>
      <c r="AB34" s="46" t="e">
        <f t="shared" si="7"/>
        <v>#REF!</v>
      </c>
    </row>
    <row r="35" spans="1:30" ht="13.5" hidden="1" customHeight="1" x14ac:dyDescent="0.2">
      <c r="A35" s="103" t="s">
        <v>27</v>
      </c>
      <c r="B35" s="35" t="e">
        <f>+#REF!+#REF!+B14</f>
        <v>#REF!</v>
      </c>
      <c r="C35" s="35"/>
      <c r="D35" s="35" t="e">
        <f>+#REF!+#REF!+D14</f>
        <v>#REF!</v>
      </c>
      <c r="F35" s="44" t="e">
        <f t="shared" si="3"/>
        <v>#REF!</v>
      </c>
      <c r="G35" s="47" t="e">
        <f t="shared" si="4"/>
        <v>#REF!</v>
      </c>
      <c r="I35" s="35" t="e">
        <f>+#REF!+#REF!+I14</f>
        <v>#REF!</v>
      </c>
      <c r="J35" s="35"/>
      <c r="K35" s="35" t="e">
        <f>+#REF!+#REF!+K14</f>
        <v>#REF!</v>
      </c>
      <c r="L35" s="99"/>
      <c r="P35" s="35" t="e">
        <f>+#REF!+#REF!+P14</f>
        <v>#REF!</v>
      </c>
      <c r="Q35" s="35"/>
      <c r="R35" s="46" t="e">
        <f t="shared" si="5"/>
        <v>#REF!</v>
      </c>
      <c r="S35" s="46" t="e">
        <f t="shared" si="6"/>
        <v>#REF!</v>
      </c>
      <c r="U35" s="40" t="e">
        <f>+#REF!+#REF!+U14</f>
        <v>#REF!</v>
      </c>
      <c r="V35" s="40" t="e">
        <f>+#REF!+#REF!+V14</f>
        <v>#REF!</v>
      </c>
      <c r="X35" s="40" t="e">
        <f>+#REF!+#REF!+X14</f>
        <v>#REF!</v>
      </c>
      <c r="Y35" s="102" t="e">
        <f>+#REF!+#REF!+Y14</f>
        <v>#REF!</v>
      </c>
      <c r="AA35" s="46" t="e">
        <f t="shared" si="7"/>
        <v>#REF!</v>
      </c>
      <c r="AB35" s="46" t="e">
        <f t="shared" si="7"/>
        <v>#REF!</v>
      </c>
    </row>
    <row r="36" spans="1:30" customFormat="1" ht="13.5" hidden="1" customHeight="1" x14ac:dyDescent="0.2">
      <c r="A36" s="103" t="s">
        <v>28</v>
      </c>
      <c r="B36" s="35" t="e">
        <f>+#REF!+#REF!+B15</f>
        <v>#REF!</v>
      </c>
      <c r="C36" s="35"/>
      <c r="D36" s="35" t="e">
        <f>+#REF!+#REF!+D15</f>
        <v>#REF!</v>
      </c>
      <c r="F36" s="36" t="e">
        <f t="shared" si="3"/>
        <v>#REF!</v>
      </c>
      <c r="G36" s="45" t="e">
        <f t="shared" si="4"/>
        <v>#REF!</v>
      </c>
      <c r="I36" s="35" t="e">
        <f>+#REF!+#REF!+I15</f>
        <v>#REF!</v>
      </c>
      <c r="J36" s="35"/>
      <c r="K36" s="35" t="e">
        <f>+#REF!+#REF!+K15</f>
        <v>#REF!</v>
      </c>
      <c r="L36" s="99"/>
      <c r="P36" s="35" t="e">
        <f>+#REF!+#REF!+P15</f>
        <v>#REF!</v>
      </c>
      <c r="Q36" s="35"/>
      <c r="R36" s="39" t="e">
        <f t="shared" si="5"/>
        <v>#REF!</v>
      </c>
      <c r="S36" s="39" t="e">
        <f t="shared" si="6"/>
        <v>#REF!</v>
      </c>
      <c r="U36" s="40" t="e">
        <f>+#REF!+#REF!+U15</f>
        <v>#REF!</v>
      </c>
      <c r="V36" s="40" t="e">
        <f>+#REF!+#REF!+V15</f>
        <v>#REF!</v>
      </c>
      <c r="X36" s="105" t="e">
        <f>+#REF!+#REF!+X15</f>
        <v>#REF!</v>
      </c>
      <c r="Y36" s="102" t="e">
        <f>+#REF!+#REF!+Y15</f>
        <v>#REF!</v>
      </c>
      <c r="AA36" s="39" t="e">
        <f t="shared" si="7"/>
        <v>#REF!</v>
      </c>
      <c r="AB36" s="39" t="e">
        <f t="shared" si="7"/>
        <v>#REF!</v>
      </c>
    </row>
    <row r="37" spans="1:30" customFormat="1" ht="13.5" hidden="1" customHeight="1" x14ac:dyDescent="0.2">
      <c r="A37" s="17" t="s">
        <v>29</v>
      </c>
      <c r="B37" s="35" t="e">
        <f>+#REF!+#REF!+B16</f>
        <v>#REF!</v>
      </c>
      <c r="C37" s="35"/>
      <c r="D37" s="35" t="e">
        <f>+#REF!+#REF!+D16</f>
        <v>#REF!</v>
      </c>
      <c r="F37" s="36" t="e">
        <f t="shared" si="3"/>
        <v>#REF!</v>
      </c>
      <c r="G37" s="45" t="e">
        <f t="shared" si="4"/>
        <v>#REF!</v>
      </c>
      <c r="I37" s="35" t="e">
        <f>+#REF!+#REF!+I16</f>
        <v>#REF!</v>
      </c>
      <c r="J37" s="35"/>
      <c r="K37" s="35" t="e">
        <f>+#REF!+#REF!+K16</f>
        <v>#REF!</v>
      </c>
      <c r="L37" s="99"/>
      <c r="P37" s="35" t="e">
        <f>+#REF!+#REF!+P16</f>
        <v>#REF!</v>
      </c>
      <c r="Q37" s="35"/>
      <c r="R37" s="39" t="e">
        <f t="shared" si="5"/>
        <v>#REF!</v>
      </c>
      <c r="S37" s="39" t="e">
        <f t="shared" si="6"/>
        <v>#REF!</v>
      </c>
      <c r="U37" s="40" t="e">
        <f>+#REF!+#REF!+U16</f>
        <v>#REF!</v>
      </c>
      <c r="V37" s="40" t="e">
        <f>+#REF!+#REF!+V16</f>
        <v>#REF!</v>
      </c>
      <c r="X37" s="105" t="e">
        <f>+#REF!+#REF!+X16</f>
        <v>#REF!</v>
      </c>
      <c r="Y37" s="102" t="e">
        <f>+#REF!+#REF!+Y16</f>
        <v>#REF!</v>
      </c>
      <c r="AA37" s="39" t="e">
        <f t="shared" si="7"/>
        <v>#REF!</v>
      </c>
      <c r="AB37" s="39" t="e">
        <f t="shared" si="7"/>
        <v>#REF!</v>
      </c>
    </row>
    <row r="38" spans="1:30" ht="13.5" hidden="1" customHeight="1" x14ac:dyDescent="0.2">
      <c r="A38" s="104" t="s">
        <v>30</v>
      </c>
      <c r="B38" s="35" t="e">
        <f>+#REF!+#REF!+B17</f>
        <v>#REF!</v>
      </c>
      <c r="C38" s="35"/>
      <c r="D38" s="35" t="e">
        <f>+#REF!+#REF!+D17</f>
        <v>#REF!</v>
      </c>
      <c r="F38" s="44" t="e">
        <f t="shared" si="3"/>
        <v>#REF!</v>
      </c>
      <c r="G38" s="47" t="e">
        <f t="shared" si="4"/>
        <v>#REF!</v>
      </c>
      <c r="I38" s="35" t="e">
        <f>+#REF!+#REF!+I17</f>
        <v>#REF!</v>
      </c>
      <c r="J38" s="35"/>
      <c r="K38" s="35" t="e">
        <f>+#REF!+#REF!+K17</f>
        <v>#REF!</v>
      </c>
      <c r="L38" s="99"/>
      <c r="P38" s="35" t="e">
        <f>+#REF!+#REF!+P17</f>
        <v>#REF!</v>
      </c>
      <c r="Q38" s="35"/>
      <c r="R38" s="46" t="e">
        <f t="shared" si="5"/>
        <v>#REF!</v>
      </c>
      <c r="S38" s="46" t="e">
        <f t="shared" si="6"/>
        <v>#REF!</v>
      </c>
      <c r="U38" s="40" t="e">
        <f>+#REF!+#REF!+U17</f>
        <v>#REF!</v>
      </c>
      <c r="V38" s="40" t="e">
        <f>+#REF!+#REF!+V17</f>
        <v>#REF!</v>
      </c>
      <c r="X38" s="40" t="e">
        <f>+#REF!+#REF!+X17</f>
        <v>#REF!</v>
      </c>
      <c r="Y38" s="102" t="e">
        <f>+#REF!+#REF!+Y17</f>
        <v>#REF!</v>
      </c>
      <c r="AA38" s="46" t="e">
        <f t="shared" si="7"/>
        <v>#REF!</v>
      </c>
      <c r="AB38" s="46" t="e">
        <f t="shared" si="7"/>
        <v>#REF!</v>
      </c>
    </row>
    <row r="39" spans="1:30" ht="13.5" hidden="1" customHeight="1" x14ac:dyDescent="0.2">
      <c r="A39" s="103" t="s">
        <v>31</v>
      </c>
      <c r="B39" s="35" t="e">
        <f>+#REF!+#REF!+B18</f>
        <v>#REF!</v>
      </c>
      <c r="C39" s="35"/>
      <c r="D39" s="35" t="e">
        <f>+#REF!+#REF!+D18</f>
        <v>#REF!</v>
      </c>
      <c r="F39" s="44" t="e">
        <f t="shared" si="3"/>
        <v>#REF!</v>
      </c>
      <c r="G39" s="47" t="e">
        <f t="shared" si="4"/>
        <v>#REF!</v>
      </c>
      <c r="I39" s="35" t="e">
        <f>+#REF!+#REF!+I18</f>
        <v>#REF!</v>
      </c>
      <c r="J39" s="35"/>
      <c r="K39" s="35" t="e">
        <f>+#REF!+#REF!+K18</f>
        <v>#REF!</v>
      </c>
      <c r="L39" s="99"/>
      <c r="P39" s="35" t="e">
        <f>+#REF!+#REF!+P18</f>
        <v>#REF!</v>
      </c>
      <c r="Q39" s="35"/>
      <c r="R39" s="46" t="e">
        <f t="shared" si="5"/>
        <v>#REF!</v>
      </c>
      <c r="S39" s="46" t="e">
        <f t="shared" si="6"/>
        <v>#REF!</v>
      </c>
      <c r="U39" s="40" t="e">
        <f>+#REF!+#REF!+U18</f>
        <v>#REF!</v>
      </c>
      <c r="V39" s="40" t="e">
        <f>+#REF!+#REF!+V18</f>
        <v>#REF!</v>
      </c>
      <c r="X39" s="40" t="e">
        <f>+#REF!+#REF!+X18</f>
        <v>#REF!</v>
      </c>
      <c r="Y39" s="102" t="e">
        <f>+#REF!+#REF!+Y18</f>
        <v>#REF!</v>
      </c>
      <c r="AA39" s="46" t="e">
        <f t="shared" si="7"/>
        <v>#REF!</v>
      </c>
      <c r="AB39" s="46" t="e">
        <f t="shared" si="7"/>
        <v>#REF!</v>
      </c>
    </row>
    <row r="40" spans="1:30" ht="13.5" hidden="1" customHeight="1" x14ac:dyDescent="0.2">
      <c r="A40" s="103" t="s">
        <v>32</v>
      </c>
      <c r="B40" s="35" t="e">
        <f>+#REF!+#REF!+B19</f>
        <v>#REF!</v>
      </c>
      <c r="C40" s="35"/>
      <c r="D40" s="35" t="e">
        <f>+#REF!+#REF!+D19</f>
        <v>#REF!</v>
      </c>
      <c r="F40" s="44" t="e">
        <f t="shared" si="3"/>
        <v>#REF!</v>
      </c>
      <c r="G40" s="47" t="e">
        <f t="shared" si="4"/>
        <v>#REF!</v>
      </c>
      <c r="I40" s="35" t="e">
        <f>+#REF!+#REF!+I19</f>
        <v>#REF!</v>
      </c>
      <c r="J40" s="35"/>
      <c r="K40" s="35" t="e">
        <f>+#REF!+#REF!+K19</f>
        <v>#REF!</v>
      </c>
      <c r="L40" s="99"/>
      <c r="P40" s="35" t="e">
        <f>+#REF!+#REF!+P19</f>
        <v>#REF!</v>
      </c>
      <c r="Q40" s="35"/>
      <c r="R40" s="46" t="e">
        <f t="shared" si="5"/>
        <v>#REF!</v>
      </c>
      <c r="S40" s="46" t="e">
        <f t="shared" si="6"/>
        <v>#REF!</v>
      </c>
      <c r="U40" s="40" t="e">
        <f>+#REF!+#REF!+U19</f>
        <v>#REF!</v>
      </c>
      <c r="V40" s="40" t="e">
        <f>+#REF!+#REF!+V19</f>
        <v>#REF!</v>
      </c>
      <c r="X40" s="40" t="e">
        <f>+#REF!+#REF!+X19</f>
        <v>#REF!</v>
      </c>
      <c r="Y40" s="102" t="e">
        <f>+#REF!+#REF!+Y19</f>
        <v>#REF!</v>
      </c>
      <c r="AA40" s="46" t="e">
        <f t="shared" si="7"/>
        <v>#REF!</v>
      </c>
      <c r="AB40" s="46" t="e">
        <f t="shared" si="7"/>
        <v>#REF!</v>
      </c>
    </row>
    <row r="41" spans="1:30" ht="13.5" hidden="1" customHeight="1" x14ac:dyDescent="0.2">
      <c r="A41" s="104" t="s">
        <v>33</v>
      </c>
      <c r="B41" s="50" t="e">
        <f>+#REF!+#REF!+B20</f>
        <v>#REF!</v>
      </c>
      <c r="C41" s="50"/>
      <c r="D41" s="50" t="e">
        <f>+#REF!+#REF!+D20</f>
        <v>#REF!</v>
      </c>
      <c r="F41" s="44" t="e">
        <f t="shared" si="3"/>
        <v>#REF!</v>
      </c>
      <c r="G41" s="47" t="e">
        <f t="shared" si="4"/>
        <v>#REF!</v>
      </c>
      <c r="I41" s="50" t="e">
        <f>+#REF!+#REF!+I20</f>
        <v>#REF!</v>
      </c>
      <c r="J41" s="50"/>
      <c r="K41" s="50" t="e">
        <f>+#REF!+#REF!+K20</f>
        <v>#REF!</v>
      </c>
      <c r="L41" s="99"/>
      <c r="P41" s="50" t="e">
        <f>+#REF!+#REF!+P20</f>
        <v>#REF!</v>
      </c>
      <c r="Q41" s="50"/>
      <c r="R41" s="53" t="e">
        <f t="shared" si="5"/>
        <v>#REF!</v>
      </c>
      <c r="S41" s="53" t="e">
        <f t="shared" si="6"/>
        <v>#REF!</v>
      </c>
      <c r="T41" s="54"/>
      <c r="U41" s="55" t="e">
        <f>+#REF!+#REF!+U20</f>
        <v>#REF!</v>
      </c>
      <c r="V41" s="55" t="e">
        <f>+#REF!+#REF!+V20</f>
        <v>#REF!</v>
      </c>
      <c r="W41" s="56"/>
      <c r="X41" s="55" t="e">
        <f>+#REF!+#REF!+X20</f>
        <v>#REF!</v>
      </c>
      <c r="Y41" s="106" t="e">
        <f>+#REF!+#REF!+Y20</f>
        <v>#REF!</v>
      </c>
      <c r="AA41" s="53" t="e">
        <f t="shared" si="7"/>
        <v>#REF!</v>
      </c>
      <c r="AB41" s="53" t="e">
        <f t="shared" si="7"/>
        <v>#REF!</v>
      </c>
    </row>
    <row r="42" spans="1:30" ht="16.5" hidden="1" customHeight="1" x14ac:dyDescent="0.2">
      <c r="A42" s="57" t="s">
        <v>34</v>
      </c>
      <c r="B42" s="58" t="e">
        <f>B33+B38+B41+B34</f>
        <v>#REF!</v>
      </c>
      <c r="C42" s="63"/>
      <c r="D42" s="63" t="e">
        <f>D33+D38+D41+D34</f>
        <v>#REF!</v>
      </c>
      <c r="F42" s="59" t="e">
        <f t="shared" si="3"/>
        <v>#REF!</v>
      </c>
      <c r="G42" s="60" t="e">
        <f t="shared" si="4"/>
        <v>#REF!</v>
      </c>
      <c r="I42" s="58" t="e">
        <f>I33+I38+I41+I34</f>
        <v>#REF!</v>
      </c>
      <c r="J42" s="63"/>
      <c r="K42" s="63" t="e">
        <f>K33+K38+K41+K34</f>
        <v>#REF!</v>
      </c>
      <c r="L42" s="107"/>
      <c r="P42" s="108" t="e">
        <f>P33+P38+P41+P34</f>
        <v>#REF!</v>
      </c>
      <c r="Q42" s="109"/>
      <c r="R42" s="64" t="e">
        <f t="shared" si="5"/>
        <v>#REF!</v>
      </c>
      <c r="S42" s="67" t="e">
        <f t="shared" si="6"/>
        <v>#REF!</v>
      </c>
      <c r="U42" s="65" t="e">
        <f>U33+U38+U41+U34</f>
        <v>#REF!</v>
      </c>
      <c r="V42" s="66" t="e">
        <f>V33+V38+V41+V34</f>
        <v>#REF!</v>
      </c>
      <c r="X42" s="65" t="e">
        <f>X33+X38+X41+X34</f>
        <v>#REF!</v>
      </c>
      <c r="Y42" s="66" t="e">
        <f>Y33+Y38+Y41+Y34</f>
        <v>#REF!</v>
      </c>
      <c r="AA42" s="64" t="e">
        <f t="shared" si="7"/>
        <v>#REF!</v>
      </c>
      <c r="AB42" s="67" t="e">
        <f t="shared" si="7"/>
        <v>#REF!</v>
      </c>
    </row>
    <row r="43" spans="1:30" ht="13.5" hidden="1" customHeight="1" x14ac:dyDescent="0.2">
      <c r="A43" s="68" t="s">
        <v>35</v>
      </c>
      <c r="B43" s="69" t="e">
        <f>B32+B35+B36+B39+B40</f>
        <v>#REF!</v>
      </c>
      <c r="C43" s="70"/>
      <c r="D43" s="70" t="e">
        <f>D32+D35+D36+D39+D40</f>
        <v>#REF!</v>
      </c>
      <c r="F43" s="71" t="e">
        <f t="shared" si="3"/>
        <v>#REF!</v>
      </c>
      <c r="G43" s="72" t="e">
        <f t="shared" si="4"/>
        <v>#REF!</v>
      </c>
      <c r="I43" s="69" t="e">
        <f>I32+I35+I36+I39+I40</f>
        <v>#REF!</v>
      </c>
      <c r="J43" s="70"/>
      <c r="K43" s="70" t="e">
        <f>K32+K35+K36+K39+K40</f>
        <v>#REF!</v>
      </c>
      <c r="L43" s="107"/>
      <c r="P43" s="110" t="e">
        <f>P32+P35+P36+P39+P40</f>
        <v>#REF!</v>
      </c>
      <c r="Q43" s="111"/>
      <c r="R43" s="74" t="e">
        <f t="shared" si="5"/>
        <v>#REF!</v>
      </c>
      <c r="S43" s="82" t="e">
        <f t="shared" si="6"/>
        <v>#REF!</v>
      </c>
      <c r="U43" s="75" t="e">
        <f>U32+U35+U36+U39+U40</f>
        <v>#REF!</v>
      </c>
      <c r="V43" s="76" t="e">
        <f>V32+V35+V36+V39+V40</f>
        <v>#REF!</v>
      </c>
      <c r="X43" s="75" t="e">
        <f>X32+X35+X36+X39+X40</f>
        <v>#REF!</v>
      </c>
      <c r="Y43" s="76" t="e">
        <f>Y32+Y35+Y36+Y39+Y40</f>
        <v>#REF!</v>
      </c>
      <c r="AA43" s="74" t="e">
        <f t="shared" si="7"/>
        <v>#REF!</v>
      </c>
      <c r="AB43" s="82" t="e">
        <f t="shared" si="7"/>
        <v>#REF!</v>
      </c>
    </row>
    <row r="44" spans="1:30" ht="13.5" hidden="1" customHeight="1" x14ac:dyDescent="0.2">
      <c r="A44" s="77" t="s">
        <v>36</v>
      </c>
      <c r="B44" s="78" t="e">
        <f>B31</f>
        <v>#REF!</v>
      </c>
      <c r="C44" s="79"/>
      <c r="D44" s="79" t="e">
        <f>D31</f>
        <v>#REF!</v>
      </c>
      <c r="F44" s="71" t="e">
        <f t="shared" si="3"/>
        <v>#REF!</v>
      </c>
      <c r="G44" s="72" t="e">
        <f t="shared" si="4"/>
        <v>#REF!</v>
      </c>
      <c r="I44" s="78" t="e">
        <f>I31</f>
        <v>#REF!</v>
      </c>
      <c r="J44" s="79"/>
      <c r="K44" s="79" t="e">
        <f>K31</f>
        <v>#REF!</v>
      </c>
      <c r="L44" s="107"/>
      <c r="P44" s="112" t="e">
        <f>P31</f>
        <v>#REF!</v>
      </c>
      <c r="Q44" s="113"/>
      <c r="R44" s="74" t="e">
        <f t="shared" si="5"/>
        <v>#REF!</v>
      </c>
      <c r="S44" s="82" t="e">
        <f t="shared" si="6"/>
        <v>#REF!</v>
      </c>
      <c r="U44" s="83" t="e">
        <f>U31</f>
        <v>#REF!</v>
      </c>
      <c r="V44" s="84" t="e">
        <f>V31</f>
        <v>#REF!</v>
      </c>
      <c r="X44" s="83" t="e">
        <f>X31</f>
        <v>#REF!</v>
      </c>
      <c r="Y44" s="84" t="e">
        <f>Y31</f>
        <v>#REF!</v>
      </c>
      <c r="AA44" s="74" t="e">
        <f t="shared" si="7"/>
        <v>#REF!</v>
      </c>
      <c r="AB44" s="82" t="e">
        <f t="shared" si="7"/>
        <v>#REF!</v>
      </c>
    </row>
    <row r="45" spans="1:30" s="10" customFormat="1" ht="14" hidden="1" thickBot="1" x14ac:dyDescent="0.2">
      <c r="A45" s="85" t="s">
        <v>37</v>
      </c>
      <c r="B45" s="86" t="e">
        <f>SUM(B31:B41)</f>
        <v>#REF!</v>
      </c>
      <c r="C45" s="114"/>
      <c r="D45" s="114" t="e">
        <f>SUM(D31:D41)</f>
        <v>#REF!</v>
      </c>
      <c r="F45" s="87" t="e">
        <f t="shared" si="3"/>
        <v>#REF!</v>
      </c>
      <c r="G45" s="115" t="e">
        <f t="shared" si="4"/>
        <v>#REF!</v>
      </c>
      <c r="I45" s="86" t="e">
        <f>SUM(I31:I41)</f>
        <v>#REF!</v>
      </c>
      <c r="J45" s="114"/>
      <c r="K45" s="114" t="e">
        <f>SUM(K31:K41)</f>
        <v>#REF!</v>
      </c>
      <c r="L45" s="116"/>
      <c r="P45" s="117" t="e">
        <f>SUM(P31:P41)</f>
        <v>#REF!</v>
      </c>
      <c r="Q45" s="118"/>
      <c r="R45" s="88" t="e">
        <f t="shared" si="5"/>
        <v>#REF!</v>
      </c>
      <c r="S45" s="119" t="e">
        <f t="shared" si="6"/>
        <v>#REF!</v>
      </c>
      <c r="U45" s="89" t="e">
        <f>SUM(U31:U41)</f>
        <v>#REF!</v>
      </c>
      <c r="V45" s="120" t="e">
        <f>SUM(V31:V41)</f>
        <v>#REF!</v>
      </c>
      <c r="X45" s="89" t="e">
        <f>SUM(X31:X41)</f>
        <v>#REF!</v>
      </c>
      <c r="Y45" s="121" t="e">
        <f>SUM(Y31:Y41)</f>
        <v>#REF!</v>
      </c>
      <c r="AA45" s="88" t="e">
        <f t="shared" si="7"/>
        <v>#REF!</v>
      </c>
      <c r="AB45" s="119" t="e">
        <f t="shared" si="7"/>
        <v>#REF!</v>
      </c>
      <c r="AD45" s="90"/>
    </row>
    <row r="46" spans="1:30" x14ac:dyDescent="0.2">
      <c r="A46" s="90"/>
      <c r="G46" s="122"/>
      <c r="V46" s="127"/>
      <c r="Y46" s="99"/>
    </row>
    <row r="47" spans="1:30" x14ac:dyDescent="0.2">
      <c r="D47" s="125"/>
      <c r="E47" s="126"/>
      <c r="G47" s="122"/>
      <c r="L47"/>
      <c r="N47" s="122"/>
      <c r="V47" s="127"/>
      <c r="Y47" s="99"/>
    </row>
    <row r="48" spans="1:30" x14ac:dyDescent="0.2">
      <c r="B48" s="157">
        <f>$B$24*E48</f>
        <v>30753000.000000004</v>
      </c>
      <c r="C48" s="160"/>
      <c r="D48" s="125"/>
      <c r="E48" s="162">
        <v>0.27</v>
      </c>
      <c r="G48" s="122"/>
      <c r="I48" s="151">
        <f>L48*I25</f>
        <v>16316910.000000002</v>
      </c>
      <c r="J48" s="161"/>
      <c r="L48" s="162">
        <v>0.27</v>
      </c>
      <c r="N48" s="122"/>
      <c r="V48" s="127"/>
      <c r="Y48" s="99"/>
    </row>
    <row r="49" spans="2:25" x14ac:dyDescent="0.2">
      <c r="B49" s="157">
        <f t="shared" ref="B49:B52" si="8">$B$24*E49</f>
        <v>21071500</v>
      </c>
      <c r="C49" s="160"/>
      <c r="D49" s="125"/>
      <c r="E49" s="163">
        <v>0.185</v>
      </c>
      <c r="G49" s="122"/>
      <c r="I49" s="151">
        <f>L49*I25</f>
        <v>11180105</v>
      </c>
      <c r="J49" s="161"/>
      <c r="L49" s="163">
        <v>0.185</v>
      </c>
      <c r="N49" s="122"/>
      <c r="V49" s="127"/>
      <c r="Y49" s="99"/>
    </row>
    <row r="50" spans="2:25" x14ac:dyDescent="0.2">
      <c r="B50" s="157">
        <f t="shared" si="8"/>
        <v>25058000</v>
      </c>
      <c r="C50" s="160"/>
      <c r="D50" s="125"/>
      <c r="E50" s="162">
        <v>0.22</v>
      </c>
      <c r="G50" s="122"/>
      <c r="I50" s="151">
        <f>L50*I25</f>
        <v>13295260</v>
      </c>
      <c r="J50" s="161"/>
      <c r="L50" s="162">
        <v>0.22</v>
      </c>
      <c r="N50" s="122"/>
      <c r="V50" s="127"/>
      <c r="Y50" s="99"/>
    </row>
    <row r="51" spans="2:25" x14ac:dyDescent="0.2">
      <c r="B51" s="157">
        <f t="shared" si="8"/>
        <v>21641000</v>
      </c>
      <c r="C51" s="160"/>
      <c r="D51" s="125"/>
      <c r="E51" s="164">
        <v>0.19</v>
      </c>
      <c r="I51" s="151">
        <f>L51*I25</f>
        <v>11482270</v>
      </c>
      <c r="J51" s="161"/>
      <c r="L51" s="164">
        <v>0.19</v>
      </c>
      <c r="V51" s="127"/>
    </row>
    <row r="52" spans="2:25" x14ac:dyDescent="0.2">
      <c r="B52" s="157">
        <f t="shared" si="8"/>
        <v>15376500.000000002</v>
      </c>
      <c r="C52" s="160"/>
      <c r="E52" s="165">
        <v>0.13500000000000001</v>
      </c>
      <c r="I52" s="151">
        <f>L52*I25</f>
        <v>8158455.0000000009</v>
      </c>
      <c r="J52" s="161"/>
      <c r="L52" s="165">
        <v>0.13500000000000001</v>
      </c>
    </row>
    <row r="53" spans="2:25" ht="16" thickBot="1" x14ac:dyDescent="0.25"/>
    <row r="54" spans="2:25" ht="16" thickBot="1" x14ac:dyDescent="0.25">
      <c r="B54" s="152">
        <f>SUM(B48:B52)</f>
        <v>113900000</v>
      </c>
      <c r="C54"/>
      <c r="E54" s="150">
        <f>SUM(E48:E52)</f>
        <v>1</v>
      </c>
      <c r="I54" s="152">
        <f>SUM(I48:I52)</f>
        <v>60433000</v>
      </c>
      <c r="J54"/>
      <c r="L54" s="150">
        <f>SUM(L48:L52)</f>
        <v>1</v>
      </c>
    </row>
  </sheetData>
  <mergeCells count="2">
    <mergeCell ref="U7:V7"/>
    <mergeCell ref="U28:V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Marla Greene</dc:creator>
  <cp:lastModifiedBy>Ben Schott</cp:lastModifiedBy>
  <dcterms:created xsi:type="dcterms:W3CDTF">2019-11-14T19:30:33Z</dcterms:created>
  <dcterms:modified xsi:type="dcterms:W3CDTF">2024-12-07T16:45:54Z</dcterms:modified>
</cp:coreProperties>
</file>