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benschott/Desktop/"/>
    </mc:Choice>
  </mc:AlternateContent>
  <xr:revisionPtr revIDLastSave="0" documentId="8_{7A288DAD-0EEA-FD46-A7FF-3692153CEC6F}" xr6:coauthVersionLast="47" xr6:coauthVersionMax="47" xr10:uidLastSave="{00000000-0000-0000-0000-000000000000}"/>
  <bookViews>
    <workbookView xWindow="960" yWindow="740" windowWidth="27840" windowHeight="15500" xr2:uid="{1D04E987-2AEF-4B22-B1D1-53B358FD3D42}"/>
  </bookViews>
  <sheets>
    <sheet name="Sheet1" sheetId="1" r:id="rId1"/>
    <sheet name="Sheet3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C24" i="1"/>
  <c r="J31" i="1" l="1"/>
  <c r="J30" i="1"/>
  <c r="H26" i="1"/>
  <c r="G26" i="1"/>
  <c r="F26" i="1"/>
  <c r="E26" i="1"/>
  <c r="D26" i="1"/>
  <c r="C26" i="1"/>
  <c r="J25" i="1"/>
  <c r="H24" i="1"/>
  <c r="G24" i="1"/>
  <c r="F24" i="1"/>
  <c r="E24" i="1"/>
  <c r="D24" i="1"/>
  <c r="J23" i="1"/>
  <c r="D19" i="1"/>
  <c r="D18" i="1"/>
  <c r="C16" i="1"/>
  <c r="C15" i="1"/>
  <c r="H11" i="1"/>
  <c r="G11" i="1"/>
  <c r="F11" i="1"/>
  <c r="E11" i="1"/>
  <c r="D11" i="1"/>
  <c r="C11" i="1"/>
  <c r="J10" i="1"/>
  <c r="J8" i="1"/>
  <c r="J24" i="1" l="1"/>
  <c r="H9" i="1"/>
  <c r="J11" i="1"/>
  <c r="I41" i="1"/>
  <c r="F9" i="1"/>
  <c r="G9" i="1"/>
  <c r="C9" i="1"/>
  <c r="D9" i="1"/>
  <c r="F41" i="1"/>
  <c r="D15" i="1"/>
  <c r="E18" i="1"/>
  <c r="J7" i="1"/>
  <c r="E19" i="1"/>
  <c r="F37" i="1"/>
  <c r="E9" i="1"/>
  <c r="J26" i="1"/>
  <c r="D16" i="1"/>
  <c r="J9" i="1" l="1"/>
  <c r="E15" i="1"/>
  <c r="F18" i="1"/>
  <c r="F19" i="1"/>
  <c r="E16" i="1"/>
  <c r="G18" i="1" l="1"/>
  <c r="F15" i="1"/>
  <c r="F16" i="1"/>
  <c r="G19" i="1"/>
  <c r="H18" i="1" l="1"/>
  <c r="G15" i="1"/>
  <c r="H19" i="1"/>
  <c r="G16" i="1"/>
  <c r="I19" i="1" l="1"/>
  <c r="J19" i="1" s="1"/>
  <c r="I45" i="1" s="1"/>
  <c r="I47" i="1" s="1"/>
  <c r="H16" i="1"/>
  <c r="I18" i="1"/>
  <c r="J18" i="1" s="1"/>
  <c r="F45" i="1" s="1"/>
  <c r="F47" i="1" s="1"/>
  <c r="H15" i="1"/>
</calcChain>
</file>

<file path=xl/sharedStrings.xml><?xml version="1.0" encoding="utf-8"?>
<sst xmlns="http://schemas.openxmlformats.org/spreadsheetml/2006/main" count="81" uniqueCount="47">
  <si>
    <t xml:space="preserve"> SIX-MONTH DOLLAR PLAN</t>
  </si>
  <si>
    <t>Department</t>
  </si>
  <si>
    <t>SPRING</t>
  </si>
  <si>
    <t>FEBRUARY</t>
  </si>
  <si>
    <t>MARCH</t>
  </si>
  <si>
    <t>APRIL</t>
  </si>
  <si>
    <t>MAY</t>
  </si>
  <si>
    <t>JUNE</t>
  </si>
  <si>
    <t>JULY</t>
  </si>
  <si>
    <t>AUGUST</t>
  </si>
  <si>
    <t>SEASON</t>
  </si>
  <si>
    <t>FALL</t>
  </si>
  <si>
    <t>SEPTEMBER</t>
  </si>
  <si>
    <t>OCTOBER</t>
  </si>
  <si>
    <t>NOVEMBER</t>
  </si>
  <si>
    <t>DECEMBER</t>
  </si>
  <si>
    <t>JANUARY</t>
  </si>
  <si>
    <t>TOTAL</t>
  </si>
  <si>
    <t>Spring 2025 Plan Increase/Decrease</t>
  </si>
  <si>
    <t>Sales % to total plan</t>
  </si>
  <si>
    <t>SALES $</t>
  </si>
  <si>
    <t>Plan</t>
  </si>
  <si>
    <t>Sales % to total LY</t>
  </si>
  <si>
    <t>Last Year</t>
  </si>
  <si>
    <t>% Inc/Dec</t>
  </si>
  <si>
    <t>Revised</t>
  </si>
  <si>
    <t>Actual</t>
  </si>
  <si>
    <t>STOCK/SALES</t>
  </si>
  <si>
    <t>RATIO</t>
  </si>
  <si>
    <t>BOM STOCK $</t>
  </si>
  <si>
    <t>(Retail)</t>
  </si>
  <si>
    <t>MARKDOWNS $</t>
  </si>
  <si>
    <t>% to Sales</t>
  </si>
  <si>
    <t>PURCHASES $</t>
  </si>
  <si>
    <t>SEASON TOT.</t>
  </si>
  <si>
    <t>ACTUAL</t>
  </si>
  <si>
    <t>PLAN</t>
  </si>
  <si>
    <t>LAST YEAR</t>
  </si>
  <si>
    <t>Sales</t>
  </si>
  <si>
    <t>Cum Markup %</t>
  </si>
  <si>
    <t>Markdown %</t>
  </si>
  <si>
    <t>Gross Margin %</t>
  </si>
  <si>
    <t>Average Stock</t>
  </si>
  <si>
    <t>Turnover</t>
  </si>
  <si>
    <t>MD% X Cost Complement of MU%</t>
  </si>
  <si>
    <t>GM=MU % - above</t>
  </si>
  <si>
    <t>Men's Tops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</si>
</sst>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"/>
    <numFmt numFmtId="165" formatCode="0.0%"/>
    <numFmt numFmtId="166" formatCode="&quot;$&quot;#,##0.0"/>
    <numFmt numFmtId="167" formatCode="0.0"/>
    <numFmt numFmtId="168" formatCode="&quot;$&quot;#,##0"/>
    <numFmt numFmtId="169" formatCode="_(* #,##0.0_);_(* \(#,##0.0\);_(* &quot;-&quot;?_);_(@_)"/>
    <numFmt numFmtId="170" formatCode="_(* #,##0_);_(* \(#,##0\);_(* &quot;-&quot;??_);_(@_)"/>
    <numFmt numFmtId="171" formatCode="_(&quot;$&quot;* #,##0.0_);_(&quot;$&quot;* \(#,##0.0\);_(&quot;$&quot;* &quot;-&quot;?_);_(@_)"/>
    <numFmt numFmtId="172" formatCode="&quot;$&quot;#,##0.00"/>
    <numFmt numFmtId="173" formatCode="_(* #,##0.0_);_(* \(#,##0.0\);_(* &quot;-&quot;??_);_(@_)"/>
    <numFmt numFmtId="174" formatCode="_(&quot;$&quot;* #,##0_);_(&quot;$&quot;* \(#,##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164" fontId="2" fillId="2" borderId="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0" xfId="0" applyFont="1" applyFill="1"/>
    <xf numFmtId="0" fontId="2" fillId="0" borderId="10" xfId="0" applyFont="1" applyBorder="1"/>
    <xf numFmtId="0" fontId="3" fillId="0" borderId="11" xfId="0" applyFont="1" applyBorder="1" applyAlignment="1">
      <alignment wrapText="1"/>
    </xf>
    <xf numFmtId="165" fontId="3" fillId="0" borderId="11" xfId="2" applyNumberFormat="1" applyFont="1" applyFill="1" applyBorder="1" applyAlignment="1" applyProtection="1"/>
    <xf numFmtId="0" fontId="3" fillId="0" borderId="11" xfId="0" applyFont="1" applyBorder="1"/>
    <xf numFmtId="165" fontId="3" fillId="0" borderId="12" xfId="2" applyNumberFormat="1" applyFont="1" applyFill="1" applyBorder="1" applyAlignment="1" applyProtection="1"/>
    <xf numFmtId="166" fontId="4" fillId="0" borderId="0" xfId="0" applyNumberFormat="1" applyFont="1" applyAlignment="1">
      <alignment horizontal="center"/>
    </xf>
    <xf numFmtId="0" fontId="3" fillId="0" borderId="12" xfId="0" applyFont="1" applyBorder="1"/>
    <xf numFmtId="166" fontId="3" fillId="0" borderId="12" xfId="0" applyNumberFormat="1" applyFont="1" applyBorder="1"/>
    <xf numFmtId="165" fontId="2" fillId="0" borderId="0" xfId="0" applyNumberFormat="1" applyFont="1"/>
    <xf numFmtId="167" fontId="3" fillId="0" borderId="12" xfId="0" applyNumberFormat="1" applyFont="1" applyBorder="1"/>
    <xf numFmtId="168" fontId="2" fillId="0" borderId="10" xfId="3" applyNumberFormat="1" applyFont="1" applyBorder="1"/>
    <xf numFmtId="165" fontId="3" fillId="0" borderId="12" xfId="0" applyNumberFormat="1" applyFont="1" applyBorder="1"/>
    <xf numFmtId="0" fontId="2" fillId="0" borderId="10" xfId="3" applyFont="1" applyBorder="1"/>
    <xf numFmtId="169" fontId="3" fillId="0" borderId="0" xfId="0" applyNumberFormat="1" applyFont="1"/>
    <xf numFmtId="0" fontId="3" fillId="0" borderId="13" xfId="0" applyFont="1" applyBorder="1"/>
    <xf numFmtId="0" fontId="2" fillId="0" borderId="5" xfId="0" applyFont="1" applyBorder="1"/>
    <xf numFmtId="0" fontId="3" fillId="0" borderId="14" xfId="0" applyFont="1" applyBorder="1"/>
    <xf numFmtId="167" fontId="3" fillId="0" borderId="12" xfId="0" applyNumberFormat="1" applyFont="1" applyBorder="1" applyAlignment="1">
      <alignment horizontal="center"/>
    </xf>
    <xf numFmtId="169" fontId="3" fillId="0" borderId="12" xfId="0" applyNumberFormat="1" applyFont="1" applyBorder="1"/>
    <xf numFmtId="169" fontId="3" fillId="0" borderId="15" xfId="0" applyNumberFormat="1" applyFont="1" applyBorder="1" applyAlignment="1">
      <alignment horizontal="center"/>
    </xf>
    <xf numFmtId="169" fontId="3" fillId="0" borderId="15" xfId="0" applyNumberFormat="1" applyFont="1" applyBorder="1"/>
    <xf numFmtId="169" fontId="3" fillId="0" borderId="14" xfId="0" applyNumberFormat="1" applyFont="1" applyBorder="1"/>
    <xf numFmtId="170" fontId="2" fillId="0" borderId="0" xfId="0" applyNumberFormat="1" applyFont="1"/>
    <xf numFmtId="166" fontId="3" fillId="0" borderId="12" xfId="0" applyNumberFormat="1" applyFont="1" applyBorder="1" applyAlignment="1">
      <alignment horizontal="right"/>
    </xf>
    <xf numFmtId="166" fontId="3" fillId="0" borderId="11" xfId="0" applyNumberFormat="1" applyFont="1" applyBorder="1"/>
    <xf numFmtId="0" fontId="3" fillId="0" borderId="16" xfId="0" applyFont="1" applyBorder="1"/>
    <xf numFmtId="166" fontId="3" fillId="0" borderId="11" xfId="1" applyNumberFormat="1" applyFont="1" applyFill="1" applyBorder="1" applyAlignment="1" applyProtection="1"/>
    <xf numFmtId="165" fontId="2" fillId="0" borderId="0" xfId="2" applyNumberFormat="1" applyFont="1" applyFill="1" applyBorder="1" applyAlignment="1" applyProtection="1"/>
    <xf numFmtId="167" fontId="3" fillId="0" borderId="11" xfId="0" applyNumberFormat="1" applyFont="1" applyBorder="1"/>
    <xf numFmtId="166" fontId="3" fillId="0" borderId="16" xfId="0" applyNumberFormat="1" applyFont="1" applyBorder="1"/>
    <xf numFmtId="165" fontId="3" fillId="0" borderId="11" xfId="0" applyNumberFormat="1" applyFont="1" applyBorder="1"/>
    <xf numFmtId="171" fontId="3" fillId="0" borderId="0" xfId="0" applyNumberFormat="1" applyFont="1"/>
    <xf numFmtId="167" fontId="3" fillId="0" borderId="0" xfId="0" applyNumberFormat="1" applyFont="1"/>
    <xf numFmtId="9" fontId="2" fillId="0" borderId="0" xfId="0" applyNumberFormat="1" applyFont="1"/>
    <xf numFmtId="10" fontId="2" fillId="0" borderId="0" xfId="0" applyNumberFormat="1" applyFont="1"/>
    <xf numFmtId="0" fontId="2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43" fontId="2" fillId="0" borderId="0" xfId="0" applyNumberFormat="1" applyFont="1"/>
    <xf numFmtId="0" fontId="2" fillId="0" borderId="4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20" xfId="0" applyFont="1" applyBorder="1"/>
    <xf numFmtId="0" fontId="2" fillId="0" borderId="13" xfId="0" applyFont="1" applyBorder="1"/>
    <xf numFmtId="167" fontId="2" fillId="0" borderId="13" xfId="0" applyNumberFormat="1" applyFont="1" applyBorder="1"/>
    <xf numFmtId="172" fontId="2" fillId="0" borderId="1" xfId="0" applyNumberFormat="1" applyFont="1" applyBorder="1"/>
    <xf numFmtId="167" fontId="2" fillId="0" borderId="1" xfId="0" applyNumberFormat="1" applyFont="1" applyBorder="1"/>
    <xf numFmtId="166" fontId="2" fillId="0" borderId="1" xfId="0" applyNumberFormat="1" applyFont="1" applyBorder="1"/>
    <xf numFmtId="167" fontId="2" fillId="0" borderId="21" xfId="0" applyNumberFormat="1" applyFont="1" applyBorder="1"/>
    <xf numFmtId="165" fontId="3" fillId="0" borderId="0" xfId="0" applyNumberFormat="1" applyFont="1"/>
    <xf numFmtId="165" fontId="2" fillId="0" borderId="1" xfId="2" applyNumberFormat="1" applyFont="1" applyFill="1" applyBorder="1" applyAlignment="1" applyProtection="1"/>
    <xf numFmtId="0" fontId="2" fillId="0" borderId="1" xfId="0" applyFont="1" applyBorder="1"/>
    <xf numFmtId="0" fontId="2" fillId="0" borderId="21" xfId="0" applyFont="1" applyBorder="1"/>
    <xf numFmtId="0" fontId="2" fillId="0" borderId="12" xfId="0" applyFont="1" applyBorder="1"/>
    <xf numFmtId="165" fontId="2" fillId="0" borderId="1" xfId="0" applyNumberFormat="1" applyFont="1" applyBorder="1"/>
    <xf numFmtId="173" fontId="2" fillId="0" borderId="1" xfId="1" applyNumberFormat="1" applyFont="1" applyFill="1" applyBorder="1" applyAlignment="1" applyProtection="1"/>
    <xf numFmtId="2" fontId="2" fillId="0" borderId="5" xfId="0" applyNumberFormat="1" applyFont="1" applyBorder="1"/>
    <xf numFmtId="2" fontId="2" fillId="0" borderId="4" xfId="0" applyNumberFormat="1" applyFont="1" applyBorder="1"/>
    <xf numFmtId="2" fontId="2" fillId="0" borderId="9" xfId="0" applyNumberFormat="1" applyFont="1" applyBorder="1"/>
    <xf numFmtId="0" fontId="6" fillId="0" borderId="0" xfId="0" applyFont="1"/>
    <xf numFmtId="166" fontId="3" fillId="0" borderId="12" xfId="1" applyNumberFormat="1" applyFont="1" applyFill="1" applyBorder="1" applyAlignment="1" applyProtection="1"/>
    <xf numFmtId="0" fontId="0" fillId="0" borderId="0" xfId="0" applyAlignment="1">
      <alignment horizontal="center"/>
    </xf>
    <xf numFmtId="165" fontId="7" fillId="0" borderId="10" xfId="2" applyNumberFormat="1" applyFont="1" applyBorder="1"/>
    <xf numFmtId="2" fontId="2" fillId="0" borderId="0" xfId="0" applyNumberFormat="1" applyFont="1"/>
    <xf numFmtId="174" fontId="0" fillId="0" borderId="16" xfId="4" applyNumberFormat="1" applyFont="1" applyBorder="1"/>
    <xf numFmtId="44" fontId="2" fillId="0" borderId="1" xfId="4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0" borderId="3" xfId="0" applyFont="1" applyBorder="1"/>
    <xf numFmtId="0" fontId="3" fillId="0" borderId="3" xfId="0" applyFont="1" applyBorder="1"/>
  </cellXfs>
  <cellStyles count="5">
    <cellStyle name="Comma" xfId="1" builtinId="3"/>
    <cellStyle name="Currency" xfId="4" builtinId="4"/>
    <cellStyle name="Normal" xfId="0" builtinId="0"/>
    <cellStyle name="Normal 2" xfId="3" xr:uid="{0E9E2A58-6F66-4843-931F-77DBA20C8429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EA062-5B82-485A-A304-E7281E75785D}">
  <dimension ref="A1:AN50"/>
  <sheetViews>
    <sheetView tabSelected="1" topLeftCell="A9" workbookViewId="0">
      <selection activeCell="K45" sqref="K45"/>
    </sheetView>
  </sheetViews>
  <sheetFormatPr baseColWidth="10" defaultColWidth="10" defaultRowHeight="13" x14ac:dyDescent="0.15"/>
  <cols>
    <col min="1" max="1" width="15.6640625" style="1" customWidth="1"/>
    <col min="2" max="2" width="12" style="1" customWidth="1"/>
    <col min="3" max="3" width="10.6640625" style="1" customWidth="1"/>
    <col min="4" max="4" width="13.33203125" style="1" customWidth="1"/>
    <col min="5" max="5" width="10.5" style="1" bestFit="1" customWidth="1"/>
    <col min="6" max="6" width="11.5" style="1" customWidth="1"/>
    <col min="7" max="7" width="11.83203125" style="1" customWidth="1"/>
    <col min="8" max="8" width="10.5" style="1" bestFit="1" customWidth="1"/>
    <col min="9" max="9" width="11" style="1" bestFit="1" customWidth="1"/>
    <col min="10" max="256" width="10" style="1"/>
    <col min="257" max="257" width="15.6640625" style="1" customWidth="1"/>
    <col min="258" max="258" width="12" style="1" customWidth="1"/>
    <col min="259" max="259" width="10.6640625" style="1" customWidth="1"/>
    <col min="260" max="260" width="13.33203125" style="1" customWidth="1"/>
    <col min="261" max="261" width="10" style="1"/>
    <col min="262" max="262" width="11.5" style="1" customWidth="1"/>
    <col min="263" max="263" width="11.83203125" style="1" customWidth="1"/>
    <col min="264" max="512" width="10" style="1"/>
    <col min="513" max="513" width="15.6640625" style="1" customWidth="1"/>
    <col min="514" max="514" width="12" style="1" customWidth="1"/>
    <col min="515" max="515" width="10.6640625" style="1" customWidth="1"/>
    <col min="516" max="516" width="13.33203125" style="1" customWidth="1"/>
    <col min="517" max="517" width="10" style="1"/>
    <col min="518" max="518" width="11.5" style="1" customWidth="1"/>
    <col min="519" max="519" width="11.83203125" style="1" customWidth="1"/>
    <col min="520" max="768" width="10" style="1"/>
    <col min="769" max="769" width="15.6640625" style="1" customWidth="1"/>
    <col min="770" max="770" width="12" style="1" customWidth="1"/>
    <col min="771" max="771" width="10.6640625" style="1" customWidth="1"/>
    <col min="772" max="772" width="13.33203125" style="1" customWidth="1"/>
    <col min="773" max="773" width="10" style="1"/>
    <col min="774" max="774" width="11.5" style="1" customWidth="1"/>
    <col min="775" max="775" width="11.83203125" style="1" customWidth="1"/>
    <col min="776" max="1024" width="10" style="1"/>
    <col min="1025" max="1025" width="15.6640625" style="1" customWidth="1"/>
    <col min="1026" max="1026" width="12" style="1" customWidth="1"/>
    <col min="1027" max="1027" width="10.6640625" style="1" customWidth="1"/>
    <col min="1028" max="1028" width="13.33203125" style="1" customWidth="1"/>
    <col min="1029" max="1029" width="10" style="1"/>
    <col min="1030" max="1030" width="11.5" style="1" customWidth="1"/>
    <col min="1031" max="1031" width="11.83203125" style="1" customWidth="1"/>
    <col min="1032" max="1280" width="10" style="1"/>
    <col min="1281" max="1281" width="15.6640625" style="1" customWidth="1"/>
    <col min="1282" max="1282" width="12" style="1" customWidth="1"/>
    <col min="1283" max="1283" width="10.6640625" style="1" customWidth="1"/>
    <col min="1284" max="1284" width="13.33203125" style="1" customWidth="1"/>
    <col min="1285" max="1285" width="10" style="1"/>
    <col min="1286" max="1286" width="11.5" style="1" customWidth="1"/>
    <col min="1287" max="1287" width="11.83203125" style="1" customWidth="1"/>
    <col min="1288" max="1536" width="10" style="1"/>
    <col min="1537" max="1537" width="15.6640625" style="1" customWidth="1"/>
    <col min="1538" max="1538" width="12" style="1" customWidth="1"/>
    <col min="1539" max="1539" width="10.6640625" style="1" customWidth="1"/>
    <col min="1540" max="1540" width="13.33203125" style="1" customWidth="1"/>
    <col min="1541" max="1541" width="10" style="1"/>
    <col min="1542" max="1542" width="11.5" style="1" customWidth="1"/>
    <col min="1543" max="1543" width="11.83203125" style="1" customWidth="1"/>
    <col min="1544" max="1792" width="10" style="1"/>
    <col min="1793" max="1793" width="15.6640625" style="1" customWidth="1"/>
    <col min="1794" max="1794" width="12" style="1" customWidth="1"/>
    <col min="1795" max="1795" width="10.6640625" style="1" customWidth="1"/>
    <col min="1796" max="1796" width="13.33203125" style="1" customWidth="1"/>
    <col min="1797" max="1797" width="10" style="1"/>
    <col min="1798" max="1798" width="11.5" style="1" customWidth="1"/>
    <col min="1799" max="1799" width="11.83203125" style="1" customWidth="1"/>
    <col min="1800" max="2048" width="10" style="1"/>
    <col min="2049" max="2049" width="15.6640625" style="1" customWidth="1"/>
    <col min="2050" max="2050" width="12" style="1" customWidth="1"/>
    <col min="2051" max="2051" width="10.6640625" style="1" customWidth="1"/>
    <col min="2052" max="2052" width="13.33203125" style="1" customWidth="1"/>
    <col min="2053" max="2053" width="10" style="1"/>
    <col min="2054" max="2054" width="11.5" style="1" customWidth="1"/>
    <col min="2055" max="2055" width="11.83203125" style="1" customWidth="1"/>
    <col min="2056" max="2304" width="10" style="1"/>
    <col min="2305" max="2305" width="15.6640625" style="1" customWidth="1"/>
    <col min="2306" max="2306" width="12" style="1" customWidth="1"/>
    <col min="2307" max="2307" width="10.6640625" style="1" customWidth="1"/>
    <col min="2308" max="2308" width="13.33203125" style="1" customWidth="1"/>
    <col min="2309" max="2309" width="10" style="1"/>
    <col min="2310" max="2310" width="11.5" style="1" customWidth="1"/>
    <col min="2311" max="2311" width="11.83203125" style="1" customWidth="1"/>
    <col min="2312" max="2560" width="10" style="1"/>
    <col min="2561" max="2561" width="15.6640625" style="1" customWidth="1"/>
    <col min="2562" max="2562" width="12" style="1" customWidth="1"/>
    <col min="2563" max="2563" width="10.6640625" style="1" customWidth="1"/>
    <col min="2564" max="2564" width="13.33203125" style="1" customWidth="1"/>
    <col min="2565" max="2565" width="10" style="1"/>
    <col min="2566" max="2566" width="11.5" style="1" customWidth="1"/>
    <col min="2567" max="2567" width="11.83203125" style="1" customWidth="1"/>
    <col min="2568" max="2816" width="10" style="1"/>
    <col min="2817" max="2817" width="15.6640625" style="1" customWidth="1"/>
    <col min="2818" max="2818" width="12" style="1" customWidth="1"/>
    <col min="2819" max="2819" width="10.6640625" style="1" customWidth="1"/>
    <col min="2820" max="2820" width="13.33203125" style="1" customWidth="1"/>
    <col min="2821" max="2821" width="10" style="1"/>
    <col min="2822" max="2822" width="11.5" style="1" customWidth="1"/>
    <col min="2823" max="2823" width="11.83203125" style="1" customWidth="1"/>
    <col min="2824" max="3072" width="10" style="1"/>
    <col min="3073" max="3073" width="15.6640625" style="1" customWidth="1"/>
    <col min="3074" max="3074" width="12" style="1" customWidth="1"/>
    <col min="3075" max="3075" width="10.6640625" style="1" customWidth="1"/>
    <col min="3076" max="3076" width="13.33203125" style="1" customWidth="1"/>
    <col min="3077" max="3077" width="10" style="1"/>
    <col min="3078" max="3078" width="11.5" style="1" customWidth="1"/>
    <col min="3079" max="3079" width="11.83203125" style="1" customWidth="1"/>
    <col min="3080" max="3328" width="10" style="1"/>
    <col min="3329" max="3329" width="15.6640625" style="1" customWidth="1"/>
    <col min="3330" max="3330" width="12" style="1" customWidth="1"/>
    <col min="3331" max="3331" width="10.6640625" style="1" customWidth="1"/>
    <col min="3332" max="3332" width="13.33203125" style="1" customWidth="1"/>
    <col min="3333" max="3333" width="10" style="1"/>
    <col min="3334" max="3334" width="11.5" style="1" customWidth="1"/>
    <col min="3335" max="3335" width="11.83203125" style="1" customWidth="1"/>
    <col min="3336" max="3584" width="10" style="1"/>
    <col min="3585" max="3585" width="15.6640625" style="1" customWidth="1"/>
    <col min="3586" max="3586" width="12" style="1" customWidth="1"/>
    <col min="3587" max="3587" width="10.6640625" style="1" customWidth="1"/>
    <col min="3588" max="3588" width="13.33203125" style="1" customWidth="1"/>
    <col min="3589" max="3589" width="10" style="1"/>
    <col min="3590" max="3590" width="11.5" style="1" customWidth="1"/>
    <col min="3591" max="3591" width="11.83203125" style="1" customWidth="1"/>
    <col min="3592" max="3840" width="10" style="1"/>
    <col min="3841" max="3841" width="15.6640625" style="1" customWidth="1"/>
    <col min="3842" max="3842" width="12" style="1" customWidth="1"/>
    <col min="3843" max="3843" width="10.6640625" style="1" customWidth="1"/>
    <col min="3844" max="3844" width="13.33203125" style="1" customWidth="1"/>
    <col min="3845" max="3845" width="10" style="1"/>
    <col min="3846" max="3846" width="11.5" style="1" customWidth="1"/>
    <col min="3847" max="3847" width="11.83203125" style="1" customWidth="1"/>
    <col min="3848" max="4096" width="10" style="1"/>
    <col min="4097" max="4097" width="15.6640625" style="1" customWidth="1"/>
    <col min="4098" max="4098" width="12" style="1" customWidth="1"/>
    <col min="4099" max="4099" width="10.6640625" style="1" customWidth="1"/>
    <col min="4100" max="4100" width="13.33203125" style="1" customWidth="1"/>
    <col min="4101" max="4101" width="10" style="1"/>
    <col min="4102" max="4102" width="11.5" style="1" customWidth="1"/>
    <col min="4103" max="4103" width="11.83203125" style="1" customWidth="1"/>
    <col min="4104" max="4352" width="10" style="1"/>
    <col min="4353" max="4353" width="15.6640625" style="1" customWidth="1"/>
    <col min="4354" max="4354" width="12" style="1" customWidth="1"/>
    <col min="4355" max="4355" width="10.6640625" style="1" customWidth="1"/>
    <col min="4356" max="4356" width="13.33203125" style="1" customWidth="1"/>
    <col min="4357" max="4357" width="10" style="1"/>
    <col min="4358" max="4358" width="11.5" style="1" customWidth="1"/>
    <col min="4359" max="4359" width="11.83203125" style="1" customWidth="1"/>
    <col min="4360" max="4608" width="10" style="1"/>
    <col min="4609" max="4609" width="15.6640625" style="1" customWidth="1"/>
    <col min="4610" max="4610" width="12" style="1" customWidth="1"/>
    <col min="4611" max="4611" width="10.6640625" style="1" customWidth="1"/>
    <col min="4612" max="4612" width="13.33203125" style="1" customWidth="1"/>
    <col min="4613" max="4613" width="10" style="1"/>
    <col min="4614" max="4614" width="11.5" style="1" customWidth="1"/>
    <col min="4615" max="4615" width="11.83203125" style="1" customWidth="1"/>
    <col min="4616" max="4864" width="10" style="1"/>
    <col min="4865" max="4865" width="15.6640625" style="1" customWidth="1"/>
    <col min="4866" max="4866" width="12" style="1" customWidth="1"/>
    <col min="4867" max="4867" width="10.6640625" style="1" customWidth="1"/>
    <col min="4868" max="4868" width="13.33203125" style="1" customWidth="1"/>
    <col min="4869" max="4869" width="10" style="1"/>
    <col min="4870" max="4870" width="11.5" style="1" customWidth="1"/>
    <col min="4871" max="4871" width="11.83203125" style="1" customWidth="1"/>
    <col min="4872" max="5120" width="10" style="1"/>
    <col min="5121" max="5121" width="15.6640625" style="1" customWidth="1"/>
    <col min="5122" max="5122" width="12" style="1" customWidth="1"/>
    <col min="5123" max="5123" width="10.6640625" style="1" customWidth="1"/>
    <col min="5124" max="5124" width="13.33203125" style="1" customWidth="1"/>
    <col min="5125" max="5125" width="10" style="1"/>
    <col min="5126" max="5126" width="11.5" style="1" customWidth="1"/>
    <col min="5127" max="5127" width="11.83203125" style="1" customWidth="1"/>
    <col min="5128" max="5376" width="10" style="1"/>
    <col min="5377" max="5377" width="15.6640625" style="1" customWidth="1"/>
    <col min="5378" max="5378" width="12" style="1" customWidth="1"/>
    <col min="5379" max="5379" width="10.6640625" style="1" customWidth="1"/>
    <col min="5380" max="5380" width="13.33203125" style="1" customWidth="1"/>
    <col min="5381" max="5381" width="10" style="1"/>
    <col min="5382" max="5382" width="11.5" style="1" customWidth="1"/>
    <col min="5383" max="5383" width="11.83203125" style="1" customWidth="1"/>
    <col min="5384" max="5632" width="10" style="1"/>
    <col min="5633" max="5633" width="15.6640625" style="1" customWidth="1"/>
    <col min="5634" max="5634" width="12" style="1" customWidth="1"/>
    <col min="5635" max="5635" width="10.6640625" style="1" customWidth="1"/>
    <col min="5636" max="5636" width="13.33203125" style="1" customWidth="1"/>
    <col min="5637" max="5637" width="10" style="1"/>
    <col min="5638" max="5638" width="11.5" style="1" customWidth="1"/>
    <col min="5639" max="5639" width="11.83203125" style="1" customWidth="1"/>
    <col min="5640" max="5888" width="10" style="1"/>
    <col min="5889" max="5889" width="15.6640625" style="1" customWidth="1"/>
    <col min="5890" max="5890" width="12" style="1" customWidth="1"/>
    <col min="5891" max="5891" width="10.6640625" style="1" customWidth="1"/>
    <col min="5892" max="5892" width="13.33203125" style="1" customWidth="1"/>
    <col min="5893" max="5893" width="10" style="1"/>
    <col min="5894" max="5894" width="11.5" style="1" customWidth="1"/>
    <col min="5895" max="5895" width="11.83203125" style="1" customWidth="1"/>
    <col min="5896" max="6144" width="10" style="1"/>
    <col min="6145" max="6145" width="15.6640625" style="1" customWidth="1"/>
    <col min="6146" max="6146" width="12" style="1" customWidth="1"/>
    <col min="6147" max="6147" width="10.6640625" style="1" customWidth="1"/>
    <col min="6148" max="6148" width="13.33203125" style="1" customWidth="1"/>
    <col min="6149" max="6149" width="10" style="1"/>
    <col min="6150" max="6150" width="11.5" style="1" customWidth="1"/>
    <col min="6151" max="6151" width="11.83203125" style="1" customWidth="1"/>
    <col min="6152" max="6400" width="10" style="1"/>
    <col min="6401" max="6401" width="15.6640625" style="1" customWidth="1"/>
    <col min="6402" max="6402" width="12" style="1" customWidth="1"/>
    <col min="6403" max="6403" width="10.6640625" style="1" customWidth="1"/>
    <col min="6404" max="6404" width="13.33203125" style="1" customWidth="1"/>
    <col min="6405" max="6405" width="10" style="1"/>
    <col min="6406" max="6406" width="11.5" style="1" customWidth="1"/>
    <col min="6407" max="6407" width="11.83203125" style="1" customWidth="1"/>
    <col min="6408" max="6656" width="10" style="1"/>
    <col min="6657" max="6657" width="15.6640625" style="1" customWidth="1"/>
    <col min="6658" max="6658" width="12" style="1" customWidth="1"/>
    <col min="6659" max="6659" width="10.6640625" style="1" customWidth="1"/>
    <col min="6660" max="6660" width="13.33203125" style="1" customWidth="1"/>
    <col min="6661" max="6661" width="10" style="1"/>
    <col min="6662" max="6662" width="11.5" style="1" customWidth="1"/>
    <col min="6663" max="6663" width="11.83203125" style="1" customWidth="1"/>
    <col min="6664" max="6912" width="10" style="1"/>
    <col min="6913" max="6913" width="15.6640625" style="1" customWidth="1"/>
    <col min="6914" max="6914" width="12" style="1" customWidth="1"/>
    <col min="6915" max="6915" width="10.6640625" style="1" customWidth="1"/>
    <col min="6916" max="6916" width="13.33203125" style="1" customWidth="1"/>
    <col min="6917" max="6917" width="10" style="1"/>
    <col min="6918" max="6918" width="11.5" style="1" customWidth="1"/>
    <col min="6919" max="6919" width="11.83203125" style="1" customWidth="1"/>
    <col min="6920" max="7168" width="10" style="1"/>
    <col min="7169" max="7169" width="15.6640625" style="1" customWidth="1"/>
    <col min="7170" max="7170" width="12" style="1" customWidth="1"/>
    <col min="7171" max="7171" width="10.6640625" style="1" customWidth="1"/>
    <col min="7172" max="7172" width="13.33203125" style="1" customWidth="1"/>
    <col min="7173" max="7173" width="10" style="1"/>
    <col min="7174" max="7174" width="11.5" style="1" customWidth="1"/>
    <col min="7175" max="7175" width="11.83203125" style="1" customWidth="1"/>
    <col min="7176" max="7424" width="10" style="1"/>
    <col min="7425" max="7425" width="15.6640625" style="1" customWidth="1"/>
    <col min="7426" max="7426" width="12" style="1" customWidth="1"/>
    <col min="7427" max="7427" width="10.6640625" style="1" customWidth="1"/>
    <col min="7428" max="7428" width="13.33203125" style="1" customWidth="1"/>
    <col min="7429" max="7429" width="10" style="1"/>
    <col min="7430" max="7430" width="11.5" style="1" customWidth="1"/>
    <col min="7431" max="7431" width="11.83203125" style="1" customWidth="1"/>
    <col min="7432" max="7680" width="10" style="1"/>
    <col min="7681" max="7681" width="15.6640625" style="1" customWidth="1"/>
    <col min="7682" max="7682" width="12" style="1" customWidth="1"/>
    <col min="7683" max="7683" width="10.6640625" style="1" customWidth="1"/>
    <col min="7684" max="7684" width="13.33203125" style="1" customWidth="1"/>
    <col min="7685" max="7685" width="10" style="1"/>
    <col min="7686" max="7686" width="11.5" style="1" customWidth="1"/>
    <col min="7687" max="7687" width="11.83203125" style="1" customWidth="1"/>
    <col min="7688" max="7936" width="10" style="1"/>
    <col min="7937" max="7937" width="15.6640625" style="1" customWidth="1"/>
    <col min="7938" max="7938" width="12" style="1" customWidth="1"/>
    <col min="7939" max="7939" width="10.6640625" style="1" customWidth="1"/>
    <col min="7940" max="7940" width="13.33203125" style="1" customWidth="1"/>
    <col min="7941" max="7941" width="10" style="1"/>
    <col min="7942" max="7942" width="11.5" style="1" customWidth="1"/>
    <col min="7943" max="7943" width="11.83203125" style="1" customWidth="1"/>
    <col min="7944" max="8192" width="10" style="1"/>
    <col min="8193" max="8193" width="15.6640625" style="1" customWidth="1"/>
    <col min="8194" max="8194" width="12" style="1" customWidth="1"/>
    <col min="8195" max="8195" width="10.6640625" style="1" customWidth="1"/>
    <col min="8196" max="8196" width="13.33203125" style="1" customWidth="1"/>
    <col min="8197" max="8197" width="10" style="1"/>
    <col min="8198" max="8198" width="11.5" style="1" customWidth="1"/>
    <col min="8199" max="8199" width="11.83203125" style="1" customWidth="1"/>
    <col min="8200" max="8448" width="10" style="1"/>
    <col min="8449" max="8449" width="15.6640625" style="1" customWidth="1"/>
    <col min="8450" max="8450" width="12" style="1" customWidth="1"/>
    <col min="8451" max="8451" width="10.6640625" style="1" customWidth="1"/>
    <col min="8452" max="8452" width="13.33203125" style="1" customWidth="1"/>
    <col min="8453" max="8453" width="10" style="1"/>
    <col min="8454" max="8454" width="11.5" style="1" customWidth="1"/>
    <col min="8455" max="8455" width="11.83203125" style="1" customWidth="1"/>
    <col min="8456" max="8704" width="10" style="1"/>
    <col min="8705" max="8705" width="15.6640625" style="1" customWidth="1"/>
    <col min="8706" max="8706" width="12" style="1" customWidth="1"/>
    <col min="8707" max="8707" width="10.6640625" style="1" customWidth="1"/>
    <col min="8708" max="8708" width="13.33203125" style="1" customWidth="1"/>
    <col min="8709" max="8709" width="10" style="1"/>
    <col min="8710" max="8710" width="11.5" style="1" customWidth="1"/>
    <col min="8711" max="8711" width="11.83203125" style="1" customWidth="1"/>
    <col min="8712" max="8960" width="10" style="1"/>
    <col min="8961" max="8961" width="15.6640625" style="1" customWidth="1"/>
    <col min="8962" max="8962" width="12" style="1" customWidth="1"/>
    <col min="8963" max="8963" width="10.6640625" style="1" customWidth="1"/>
    <col min="8964" max="8964" width="13.33203125" style="1" customWidth="1"/>
    <col min="8965" max="8965" width="10" style="1"/>
    <col min="8966" max="8966" width="11.5" style="1" customWidth="1"/>
    <col min="8967" max="8967" width="11.83203125" style="1" customWidth="1"/>
    <col min="8968" max="9216" width="10" style="1"/>
    <col min="9217" max="9217" width="15.6640625" style="1" customWidth="1"/>
    <col min="9218" max="9218" width="12" style="1" customWidth="1"/>
    <col min="9219" max="9219" width="10.6640625" style="1" customWidth="1"/>
    <col min="9220" max="9220" width="13.33203125" style="1" customWidth="1"/>
    <col min="9221" max="9221" width="10" style="1"/>
    <col min="9222" max="9222" width="11.5" style="1" customWidth="1"/>
    <col min="9223" max="9223" width="11.83203125" style="1" customWidth="1"/>
    <col min="9224" max="9472" width="10" style="1"/>
    <col min="9473" max="9473" width="15.6640625" style="1" customWidth="1"/>
    <col min="9474" max="9474" width="12" style="1" customWidth="1"/>
    <col min="9475" max="9475" width="10.6640625" style="1" customWidth="1"/>
    <col min="9476" max="9476" width="13.33203125" style="1" customWidth="1"/>
    <col min="9477" max="9477" width="10" style="1"/>
    <col min="9478" max="9478" width="11.5" style="1" customWidth="1"/>
    <col min="9479" max="9479" width="11.83203125" style="1" customWidth="1"/>
    <col min="9480" max="9728" width="10" style="1"/>
    <col min="9729" max="9729" width="15.6640625" style="1" customWidth="1"/>
    <col min="9730" max="9730" width="12" style="1" customWidth="1"/>
    <col min="9731" max="9731" width="10.6640625" style="1" customWidth="1"/>
    <col min="9732" max="9732" width="13.33203125" style="1" customWidth="1"/>
    <col min="9733" max="9733" width="10" style="1"/>
    <col min="9734" max="9734" width="11.5" style="1" customWidth="1"/>
    <col min="9735" max="9735" width="11.83203125" style="1" customWidth="1"/>
    <col min="9736" max="9984" width="10" style="1"/>
    <col min="9985" max="9985" width="15.6640625" style="1" customWidth="1"/>
    <col min="9986" max="9986" width="12" style="1" customWidth="1"/>
    <col min="9987" max="9987" width="10.6640625" style="1" customWidth="1"/>
    <col min="9988" max="9988" width="13.33203125" style="1" customWidth="1"/>
    <col min="9989" max="9989" width="10" style="1"/>
    <col min="9990" max="9990" width="11.5" style="1" customWidth="1"/>
    <col min="9991" max="9991" width="11.83203125" style="1" customWidth="1"/>
    <col min="9992" max="10240" width="10" style="1"/>
    <col min="10241" max="10241" width="15.6640625" style="1" customWidth="1"/>
    <col min="10242" max="10242" width="12" style="1" customWidth="1"/>
    <col min="10243" max="10243" width="10.6640625" style="1" customWidth="1"/>
    <col min="10244" max="10244" width="13.33203125" style="1" customWidth="1"/>
    <col min="10245" max="10245" width="10" style="1"/>
    <col min="10246" max="10246" width="11.5" style="1" customWidth="1"/>
    <col min="10247" max="10247" width="11.83203125" style="1" customWidth="1"/>
    <col min="10248" max="10496" width="10" style="1"/>
    <col min="10497" max="10497" width="15.6640625" style="1" customWidth="1"/>
    <col min="10498" max="10498" width="12" style="1" customWidth="1"/>
    <col min="10499" max="10499" width="10.6640625" style="1" customWidth="1"/>
    <col min="10500" max="10500" width="13.33203125" style="1" customWidth="1"/>
    <col min="10501" max="10501" width="10" style="1"/>
    <col min="10502" max="10502" width="11.5" style="1" customWidth="1"/>
    <col min="10503" max="10503" width="11.83203125" style="1" customWidth="1"/>
    <col min="10504" max="10752" width="10" style="1"/>
    <col min="10753" max="10753" width="15.6640625" style="1" customWidth="1"/>
    <col min="10754" max="10754" width="12" style="1" customWidth="1"/>
    <col min="10755" max="10755" width="10.6640625" style="1" customWidth="1"/>
    <col min="10756" max="10756" width="13.33203125" style="1" customWidth="1"/>
    <col min="10757" max="10757" width="10" style="1"/>
    <col min="10758" max="10758" width="11.5" style="1" customWidth="1"/>
    <col min="10759" max="10759" width="11.83203125" style="1" customWidth="1"/>
    <col min="10760" max="11008" width="10" style="1"/>
    <col min="11009" max="11009" width="15.6640625" style="1" customWidth="1"/>
    <col min="11010" max="11010" width="12" style="1" customWidth="1"/>
    <col min="11011" max="11011" width="10.6640625" style="1" customWidth="1"/>
    <col min="11012" max="11012" width="13.33203125" style="1" customWidth="1"/>
    <col min="11013" max="11013" width="10" style="1"/>
    <col min="11014" max="11014" width="11.5" style="1" customWidth="1"/>
    <col min="11015" max="11015" width="11.83203125" style="1" customWidth="1"/>
    <col min="11016" max="11264" width="10" style="1"/>
    <col min="11265" max="11265" width="15.6640625" style="1" customWidth="1"/>
    <col min="11266" max="11266" width="12" style="1" customWidth="1"/>
    <col min="11267" max="11267" width="10.6640625" style="1" customWidth="1"/>
    <col min="11268" max="11268" width="13.33203125" style="1" customWidth="1"/>
    <col min="11269" max="11269" width="10" style="1"/>
    <col min="11270" max="11270" width="11.5" style="1" customWidth="1"/>
    <col min="11271" max="11271" width="11.83203125" style="1" customWidth="1"/>
    <col min="11272" max="11520" width="10" style="1"/>
    <col min="11521" max="11521" width="15.6640625" style="1" customWidth="1"/>
    <col min="11522" max="11522" width="12" style="1" customWidth="1"/>
    <col min="11523" max="11523" width="10.6640625" style="1" customWidth="1"/>
    <col min="11524" max="11524" width="13.33203125" style="1" customWidth="1"/>
    <col min="11525" max="11525" width="10" style="1"/>
    <col min="11526" max="11526" width="11.5" style="1" customWidth="1"/>
    <col min="11527" max="11527" width="11.83203125" style="1" customWidth="1"/>
    <col min="11528" max="11776" width="10" style="1"/>
    <col min="11777" max="11777" width="15.6640625" style="1" customWidth="1"/>
    <col min="11778" max="11778" width="12" style="1" customWidth="1"/>
    <col min="11779" max="11779" width="10.6640625" style="1" customWidth="1"/>
    <col min="11780" max="11780" width="13.33203125" style="1" customWidth="1"/>
    <col min="11781" max="11781" width="10" style="1"/>
    <col min="11782" max="11782" width="11.5" style="1" customWidth="1"/>
    <col min="11783" max="11783" width="11.83203125" style="1" customWidth="1"/>
    <col min="11784" max="12032" width="10" style="1"/>
    <col min="12033" max="12033" width="15.6640625" style="1" customWidth="1"/>
    <col min="12034" max="12034" width="12" style="1" customWidth="1"/>
    <col min="12035" max="12035" width="10.6640625" style="1" customWidth="1"/>
    <col min="12036" max="12036" width="13.33203125" style="1" customWidth="1"/>
    <col min="12037" max="12037" width="10" style="1"/>
    <col min="12038" max="12038" width="11.5" style="1" customWidth="1"/>
    <col min="12039" max="12039" width="11.83203125" style="1" customWidth="1"/>
    <col min="12040" max="12288" width="10" style="1"/>
    <col min="12289" max="12289" width="15.6640625" style="1" customWidth="1"/>
    <col min="12290" max="12290" width="12" style="1" customWidth="1"/>
    <col min="12291" max="12291" width="10.6640625" style="1" customWidth="1"/>
    <col min="12292" max="12292" width="13.33203125" style="1" customWidth="1"/>
    <col min="12293" max="12293" width="10" style="1"/>
    <col min="12294" max="12294" width="11.5" style="1" customWidth="1"/>
    <col min="12295" max="12295" width="11.83203125" style="1" customWidth="1"/>
    <col min="12296" max="12544" width="10" style="1"/>
    <col min="12545" max="12545" width="15.6640625" style="1" customWidth="1"/>
    <col min="12546" max="12546" width="12" style="1" customWidth="1"/>
    <col min="12547" max="12547" width="10.6640625" style="1" customWidth="1"/>
    <col min="12548" max="12548" width="13.33203125" style="1" customWidth="1"/>
    <col min="12549" max="12549" width="10" style="1"/>
    <col min="12550" max="12550" width="11.5" style="1" customWidth="1"/>
    <col min="12551" max="12551" width="11.83203125" style="1" customWidth="1"/>
    <col min="12552" max="12800" width="10" style="1"/>
    <col min="12801" max="12801" width="15.6640625" style="1" customWidth="1"/>
    <col min="12802" max="12802" width="12" style="1" customWidth="1"/>
    <col min="12803" max="12803" width="10.6640625" style="1" customWidth="1"/>
    <col min="12804" max="12804" width="13.33203125" style="1" customWidth="1"/>
    <col min="12805" max="12805" width="10" style="1"/>
    <col min="12806" max="12806" width="11.5" style="1" customWidth="1"/>
    <col min="12807" max="12807" width="11.83203125" style="1" customWidth="1"/>
    <col min="12808" max="13056" width="10" style="1"/>
    <col min="13057" max="13057" width="15.6640625" style="1" customWidth="1"/>
    <col min="13058" max="13058" width="12" style="1" customWidth="1"/>
    <col min="13059" max="13059" width="10.6640625" style="1" customWidth="1"/>
    <col min="13060" max="13060" width="13.33203125" style="1" customWidth="1"/>
    <col min="13061" max="13061" width="10" style="1"/>
    <col min="13062" max="13062" width="11.5" style="1" customWidth="1"/>
    <col min="13063" max="13063" width="11.83203125" style="1" customWidth="1"/>
    <col min="13064" max="13312" width="10" style="1"/>
    <col min="13313" max="13313" width="15.6640625" style="1" customWidth="1"/>
    <col min="13314" max="13314" width="12" style="1" customWidth="1"/>
    <col min="13315" max="13315" width="10.6640625" style="1" customWidth="1"/>
    <col min="13316" max="13316" width="13.33203125" style="1" customWidth="1"/>
    <col min="13317" max="13317" width="10" style="1"/>
    <col min="13318" max="13318" width="11.5" style="1" customWidth="1"/>
    <col min="13319" max="13319" width="11.83203125" style="1" customWidth="1"/>
    <col min="13320" max="13568" width="10" style="1"/>
    <col min="13569" max="13569" width="15.6640625" style="1" customWidth="1"/>
    <col min="13570" max="13570" width="12" style="1" customWidth="1"/>
    <col min="13571" max="13571" width="10.6640625" style="1" customWidth="1"/>
    <col min="13572" max="13572" width="13.33203125" style="1" customWidth="1"/>
    <col min="13573" max="13573" width="10" style="1"/>
    <col min="13574" max="13574" width="11.5" style="1" customWidth="1"/>
    <col min="13575" max="13575" width="11.83203125" style="1" customWidth="1"/>
    <col min="13576" max="13824" width="10" style="1"/>
    <col min="13825" max="13825" width="15.6640625" style="1" customWidth="1"/>
    <col min="13826" max="13826" width="12" style="1" customWidth="1"/>
    <col min="13827" max="13827" width="10.6640625" style="1" customWidth="1"/>
    <col min="13828" max="13828" width="13.33203125" style="1" customWidth="1"/>
    <col min="13829" max="13829" width="10" style="1"/>
    <col min="13830" max="13830" width="11.5" style="1" customWidth="1"/>
    <col min="13831" max="13831" width="11.83203125" style="1" customWidth="1"/>
    <col min="13832" max="14080" width="10" style="1"/>
    <col min="14081" max="14081" width="15.6640625" style="1" customWidth="1"/>
    <col min="14082" max="14082" width="12" style="1" customWidth="1"/>
    <col min="14083" max="14083" width="10.6640625" style="1" customWidth="1"/>
    <col min="14084" max="14084" width="13.33203125" style="1" customWidth="1"/>
    <col min="14085" max="14085" width="10" style="1"/>
    <col min="14086" max="14086" width="11.5" style="1" customWidth="1"/>
    <col min="14087" max="14087" width="11.83203125" style="1" customWidth="1"/>
    <col min="14088" max="14336" width="10" style="1"/>
    <col min="14337" max="14337" width="15.6640625" style="1" customWidth="1"/>
    <col min="14338" max="14338" width="12" style="1" customWidth="1"/>
    <col min="14339" max="14339" width="10.6640625" style="1" customWidth="1"/>
    <col min="14340" max="14340" width="13.33203125" style="1" customWidth="1"/>
    <col min="14341" max="14341" width="10" style="1"/>
    <col min="14342" max="14342" width="11.5" style="1" customWidth="1"/>
    <col min="14343" max="14343" width="11.83203125" style="1" customWidth="1"/>
    <col min="14344" max="14592" width="10" style="1"/>
    <col min="14593" max="14593" width="15.6640625" style="1" customWidth="1"/>
    <col min="14594" max="14594" width="12" style="1" customWidth="1"/>
    <col min="14595" max="14595" width="10.6640625" style="1" customWidth="1"/>
    <col min="14596" max="14596" width="13.33203125" style="1" customWidth="1"/>
    <col min="14597" max="14597" width="10" style="1"/>
    <col min="14598" max="14598" width="11.5" style="1" customWidth="1"/>
    <col min="14599" max="14599" width="11.83203125" style="1" customWidth="1"/>
    <col min="14600" max="14848" width="10" style="1"/>
    <col min="14849" max="14849" width="15.6640625" style="1" customWidth="1"/>
    <col min="14850" max="14850" width="12" style="1" customWidth="1"/>
    <col min="14851" max="14851" width="10.6640625" style="1" customWidth="1"/>
    <col min="14852" max="14852" width="13.33203125" style="1" customWidth="1"/>
    <col min="14853" max="14853" width="10" style="1"/>
    <col min="14854" max="14854" width="11.5" style="1" customWidth="1"/>
    <col min="14855" max="14855" width="11.83203125" style="1" customWidth="1"/>
    <col min="14856" max="15104" width="10" style="1"/>
    <col min="15105" max="15105" width="15.6640625" style="1" customWidth="1"/>
    <col min="15106" max="15106" width="12" style="1" customWidth="1"/>
    <col min="15107" max="15107" width="10.6640625" style="1" customWidth="1"/>
    <col min="15108" max="15108" width="13.33203125" style="1" customWidth="1"/>
    <col min="15109" max="15109" width="10" style="1"/>
    <col min="15110" max="15110" width="11.5" style="1" customWidth="1"/>
    <col min="15111" max="15111" width="11.83203125" style="1" customWidth="1"/>
    <col min="15112" max="15360" width="10" style="1"/>
    <col min="15361" max="15361" width="15.6640625" style="1" customWidth="1"/>
    <col min="15362" max="15362" width="12" style="1" customWidth="1"/>
    <col min="15363" max="15363" width="10.6640625" style="1" customWidth="1"/>
    <col min="15364" max="15364" width="13.33203125" style="1" customWidth="1"/>
    <col min="15365" max="15365" width="10" style="1"/>
    <col min="15366" max="15366" width="11.5" style="1" customWidth="1"/>
    <col min="15367" max="15367" width="11.83203125" style="1" customWidth="1"/>
    <col min="15368" max="15616" width="10" style="1"/>
    <col min="15617" max="15617" width="15.6640625" style="1" customWidth="1"/>
    <col min="15618" max="15618" width="12" style="1" customWidth="1"/>
    <col min="15619" max="15619" width="10.6640625" style="1" customWidth="1"/>
    <col min="15620" max="15620" width="13.33203125" style="1" customWidth="1"/>
    <col min="15621" max="15621" width="10" style="1"/>
    <col min="15622" max="15622" width="11.5" style="1" customWidth="1"/>
    <col min="15623" max="15623" width="11.83203125" style="1" customWidth="1"/>
    <col min="15624" max="15872" width="10" style="1"/>
    <col min="15873" max="15873" width="15.6640625" style="1" customWidth="1"/>
    <col min="15874" max="15874" width="12" style="1" customWidth="1"/>
    <col min="15875" max="15875" width="10.6640625" style="1" customWidth="1"/>
    <col min="15876" max="15876" width="13.33203125" style="1" customWidth="1"/>
    <col min="15877" max="15877" width="10" style="1"/>
    <col min="15878" max="15878" width="11.5" style="1" customWidth="1"/>
    <col min="15879" max="15879" width="11.83203125" style="1" customWidth="1"/>
    <col min="15880" max="16128" width="10" style="1"/>
    <col min="16129" max="16129" width="15.6640625" style="1" customWidth="1"/>
    <col min="16130" max="16130" width="12" style="1" customWidth="1"/>
    <col min="16131" max="16131" width="10.6640625" style="1" customWidth="1"/>
    <col min="16132" max="16132" width="13.33203125" style="1" customWidth="1"/>
    <col min="16133" max="16133" width="10" style="1"/>
    <col min="16134" max="16134" width="11.5" style="1" customWidth="1"/>
    <col min="16135" max="16135" width="11.83203125" style="1" customWidth="1"/>
    <col min="16136" max="16384" width="10" style="1"/>
  </cols>
  <sheetData>
    <row r="1" spans="1:40" ht="50" customHeight="1" x14ac:dyDescent="0.15">
      <c r="A1" s="80" t="s">
        <v>0</v>
      </c>
      <c r="B1" s="80"/>
      <c r="C1" s="80"/>
      <c r="D1" s="80"/>
      <c r="E1" s="80"/>
      <c r="F1" s="80"/>
      <c r="G1" s="80"/>
      <c r="H1" s="81"/>
      <c r="I1" s="80"/>
      <c r="J1" s="80"/>
    </row>
    <row r="2" spans="1:40" ht="36" customHeight="1" x14ac:dyDescent="0.15">
      <c r="A2" s="1" t="s">
        <v>1</v>
      </c>
      <c r="B2" s="82" t="s">
        <v>46</v>
      </c>
      <c r="C2" s="82"/>
      <c r="D2" s="82"/>
      <c r="E2" s="82"/>
      <c r="F2" s="83"/>
      <c r="G2" s="2"/>
      <c r="H2" s="3"/>
    </row>
    <row r="3" spans="1:40" ht="24" customHeight="1" x14ac:dyDescent="0.15">
      <c r="B3" s="84"/>
      <c r="C3" s="84"/>
      <c r="D3" s="84"/>
      <c r="E3" s="84"/>
      <c r="F3" s="85"/>
    </row>
    <row r="4" spans="1:40" ht="24" customHeight="1" thickBot="1" x14ac:dyDescent="0.2">
      <c r="A4" s="4"/>
      <c r="B4" s="4"/>
      <c r="C4" s="4">
        <v>4</v>
      </c>
      <c r="D4" s="4">
        <v>5</v>
      </c>
      <c r="E4" s="4">
        <v>4</v>
      </c>
      <c r="F4" s="4">
        <v>4</v>
      </c>
      <c r="G4" s="4">
        <v>5</v>
      </c>
      <c r="H4" s="4">
        <v>4</v>
      </c>
      <c r="I4" s="4"/>
      <c r="J4" s="4"/>
    </row>
    <row r="5" spans="1:40" ht="16" thickTop="1" thickBot="1" x14ac:dyDescent="0.2">
      <c r="A5" s="5" t="s">
        <v>2</v>
      </c>
      <c r="B5" s="6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40" ht="15.75" customHeight="1" thickTop="1" thickBot="1" x14ac:dyDescent="0.2">
      <c r="A6" s="9" t="s">
        <v>11</v>
      </c>
      <c r="B6" s="10"/>
      <c r="C6" s="11" t="s">
        <v>9</v>
      </c>
      <c r="D6" s="11" t="s">
        <v>12</v>
      </c>
      <c r="E6" s="11" t="s">
        <v>13</v>
      </c>
      <c r="F6" s="11" t="s">
        <v>14</v>
      </c>
      <c r="G6" s="11" t="s">
        <v>15</v>
      </c>
      <c r="H6" s="11" t="s">
        <v>16</v>
      </c>
      <c r="I6" s="11" t="s">
        <v>3</v>
      </c>
      <c r="J6" s="12" t="s">
        <v>17</v>
      </c>
      <c r="K6" s="13" t="s">
        <v>18</v>
      </c>
      <c r="L6" s="13"/>
      <c r="M6" s="13"/>
    </row>
    <row r="7" spans="1:40" ht="29" thickTop="1" x14ac:dyDescent="0.15">
      <c r="A7" s="14"/>
      <c r="B7" s="15" t="s">
        <v>19</v>
      </c>
      <c r="C7" s="16">
        <v>0.11</v>
      </c>
      <c r="D7" s="16">
        <v>0.17199999999999999</v>
      </c>
      <c r="E7" s="16">
        <v>0.10100000000000001</v>
      </c>
      <c r="F7" s="16">
        <v>0.23599999999999999</v>
      </c>
      <c r="G7" s="16">
        <v>0.29399999999999998</v>
      </c>
      <c r="H7" s="16">
        <v>8.6999999999999994E-2</v>
      </c>
      <c r="I7" s="17"/>
      <c r="J7" s="18">
        <f>SUM(C7:I7)</f>
        <v>1</v>
      </c>
      <c r="L7" s="19"/>
    </row>
    <row r="8" spans="1:40" ht="14" x14ac:dyDescent="0.15">
      <c r="A8" s="14" t="s">
        <v>20</v>
      </c>
      <c r="B8" s="20" t="s">
        <v>21</v>
      </c>
      <c r="C8" s="21">
        <v>6648</v>
      </c>
      <c r="D8" s="21">
        <v>10394</v>
      </c>
      <c r="E8" s="21">
        <v>6104</v>
      </c>
      <c r="F8" s="21">
        <v>14262</v>
      </c>
      <c r="G8" s="21">
        <v>17767</v>
      </c>
      <c r="H8" s="21">
        <v>5258</v>
      </c>
      <c r="I8" s="21"/>
      <c r="J8" s="21">
        <f>SUM(C8:I8)</f>
        <v>60433</v>
      </c>
      <c r="K8" s="22"/>
      <c r="L8" s="19"/>
    </row>
    <row r="9" spans="1:40" ht="29" x14ac:dyDescent="0.2">
      <c r="A9" s="14"/>
      <c r="B9" s="15" t="s">
        <v>22</v>
      </c>
      <c r="C9" s="18">
        <f t="shared" ref="C9:H9" si="0">C10/$J$10</f>
        <v>0.10957360712188774</v>
      </c>
      <c r="D9" s="18">
        <f t="shared" si="0"/>
        <v>0.17204881222527255</v>
      </c>
      <c r="E9" s="18">
        <f t="shared" si="0"/>
        <v>0.1012107843915134</v>
      </c>
      <c r="F9" s="18">
        <f t="shared" si="0"/>
        <v>0.23580938476918928</v>
      </c>
      <c r="G9" s="18">
        <f t="shared" si="0"/>
        <v>0.29373026326229429</v>
      </c>
      <c r="H9" s="18">
        <f t="shared" si="0"/>
        <v>8.7627148229842744E-2</v>
      </c>
      <c r="I9" s="23"/>
      <c r="J9" s="18">
        <f>SUM(C9:I9)</f>
        <v>1</v>
      </c>
      <c r="L9" s="19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</row>
    <row r="10" spans="1:40" ht="15" x14ac:dyDescent="0.2">
      <c r="A10" s="14"/>
      <c r="B10" s="20" t="s">
        <v>23</v>
      </c>
      <c r="C10" s="21">
        <v>6905</v>
      </c>
      <c r="D10" s="21">
        <v>10842</v>
      </c>
      <c r="E10" s="21">
        <v>6378</v>
      </c>
      <c r="F10" s="21">
        <v>14860</v>
      </c>
      <c r="G10" s="21">
        <v>18510</v>
      </c>
      <c r="H10" s="21">
        <v>5522</v>
      </c>
      <c r="I10" s="21"/>
      <c r="J10" s="21">
        <f>SUM(C10:I10)</f>
        <v>63017</v>
      </c>
      <c r="K10" s="76">
        <v>-4.1000000000000002E-2</v>
      </c>
      <c r="L10" s="19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</row>
    <row r="11" spans="1:40" ht="14" x14ac:dyDescent="0.15">
      <c r="A11" s="14"/>
      <c r="B11" s="20" t="s">
        <v>24</v>
      </c>
      <c r="C11" s="25">
        <f t="shared" ref="C11:H11" si="1">(C8-C10)/C10</f>
        <v>-3.7219406227371472E-2</v>
      </c>
      <c r="D11" s="25">
        <f t="shared" si="1"/>
        <v>-4.1320789522228368E-2</v>
      </c>
      <c r="E11" s="25">
        <f t="shared" si="1"/>
        <v>-4.2960175603637504E-2</v>
      </c>
      <c r="F11" s="25">
        <f t="shared" si="1"/>
        <v>-4.0242261103633915E-2</v>
      </c>
      <c r="G11" s="25">
        <f t="shared" si="1"/>
        <v>-4.014046461372231E-2</v>
      </c>
      <c r="H11" s="25">
        <f t="shared" si="1"/>
        <v>-4.7808764940239043E-2</v>
      </c>
      <c r="I11" s="25"/>
      <c r="J11" s="25">
        <f>(J8-J10)/J10</f>
        <v>-4.1004808226351622E-2</v>
      </c>
      <c r="K11" s="26"/>
      <c r="L11" s="19"/>
      <c r="M11" s="27"/>
      <c r="N11" s="27"/>
      <c r="O11" s="27"/>
      <c r="P11" s="27"/>
      <c r="Q11" s="27"/>
    </row>
    <row r="12" spans="1:40" ht="14" x14ac:dyDescent="0.15">
      <c r="A12" s="14"/>
      <c r="B12" s="20" t="s">
        <v>25</v>
      </c>
      <c r="C12" s="20"/>
      <c r="D12" s="20"/>
      <c r="E12" s="20"/>
      <c r="F12" s="20"/>
      <c r="G12" s="20"/>
      <c r="H12" s="20"/>
      <c r="I12" s="20"/>
      <c r="J12" s="28"/>
      <c r="K12" s="24"/>
      <c r="L12" s="19"/>
    </row>
    <row r="13" spans="1:40" ht="15" thickBot="1" x14ac:dyDescent="0.2">
      <c r="A13" s="29"/>
      <c r="B13" s="30" t="s">
        <v>26</v>
      </c>
      <c r="C13" s="30"/>
      <c r="D13" s="30"/>
      <c r="E13" s="30"/>
      <c r="F13" s="30"/>
      <c r="G13" s="30"/>
      <c r="H13" s="30"/>
      <c r="I13" s="30"/>
      <c r="J13" s="30"/>
      <c r="L13" s="19"/>
    </row>
    <row r="14" spans="1:40" ht="14" thickTop="1" x14ac:dyDescent="0.15">
      <c r="A14" s="14"/>
      <c r="B14" s="17"/>
      <c r="C14" s="17"/>
      <c r="D14" s="17"/>
      <c r="E14" s="17"/>
      <c r="F14" s="17"/>
      <c r="G14" s="17"/>
      <c r="H14" s="17"/>
      <c r="I14" s="17"/>
      <c r="J14" s="17"/>
    </row>
    <row r="15" spans="1:40" x14ac:dyDescent="0.15">
      <c r="A15" s="14" t="s">
        <v>27</v>
      </c>
      <c r="B15" s="20" t="s">
        <v>21</v>
      </c>
      <c r="C15" s="31">
        <f t="shared" ref="C15:H15" si="2">C18/C8</f>
        <v>7.1638086642599275</v>
      </c>
      <c r="D15" s="31">
        <f t="shared" si="2"/>
        <v>4.9957667885318449</v>
      </c>
      <c r="E15" s="31">
        <f t="shared" si="2"/>
        <v>7.4991808650065535</v>
      </c>
      <c r="F15" s="31">
        <f t="shared" si="2"/>
        <v>4.1403730192118919</v>
      </c>
      <c r="G15" s="31">
        <f t="shared" si="2"/>
        <v>3.7164405921089663</v>
      </c>
      <c r="H15" s="31">
        <f t="shared" si="2"/>
        <v>8.6036515785469767</v>
      </c>
      <c r="I15" s="32"/>
      <c r="J15" s="20"/>
    </row>
    <row r="16" spans="1:40" ht="14" thickBot="1" x14ac:dyDescent="0.2">
      <c r="A16" s="29" t="s">
        <v>28</v>
      </c>
      <c r="B16" s="20" t="s">
        <v>23</v>
      </c>
      <c r="C16" s="33">
        <f t="shared" ref="C16:H16" si="3">C19/C10</f>
        <v>7.5944967414916729</v>
      </c>
      <c r="D16" s="34">
        <f t="shared" si="3"/>
        <v>5.2522597306769967</v>
      </c>
      <c r="E16" s="34">
        <f t="shared" si="3"/>
        <v>8.1378174976481663</v>
      </c>
      <c r="F16" s="34">
        <f t="shared" si="3"/>
        <v>4.6830417227456262</v>
      </c>
      <c r="G16" s="34">
        <f t="shared" si="3"/>
        <v>4.0526202052944358</v>
      </c>
      <c r="H16" s="34">
        <f t="shared" si="3"/>
        <v>9.9237595074248457</v>
      </c>
      <c r="I16" s="35"/>
      <c r="J16" s="35"/>
      <c r="L16" s="36"/>
      <c r="M16" s="36"/>
      <c r="N16" s="36"/>
      <c r="O16" s="36"/>
      <c r="P16" s="36"/>
      <c r="Q16" s="36"/>
    </row>
    <row r="17" spans="1:20" ht="14" thickTop="1" x14ac:dyDescent="0.15">
      <c r="A17" s="14"/>
      <c r="B17" s="17"/>
      <c r="C17" s="17"/>
      <c r="D17" s="17"/>
      <c r="E17" s="17"/>
      <c r="F17" s="17"/>
      <c r="G17" s="17"/>
      <c r="H17" s="17"/>
      <c r="I17" s="17"/>
      <c r="J17" s="17"/>
    </row>
    <row r="18" spans="1:20" x14ac:dyDescent="0.15">
      <c r="A18" s="14" t="s">
        <v>29</v>
      </c>
      <c r="B18" s="20" t="s">
        <v>21</v>
      </c>
      <c r="C18" s="21">
        <v>47625</v>
      </c>
      <c r="D18" s="21">
        <f t="shared" ref="D18:I18" si="4">C18-C8-C23+C30</f>
        <v>51926</v>
      </c>
      <c r="E18" s="21">
        <f t="shared" si="4"/>
        <v>45775</v>
      </c>
      <c r="F18" s="21">
        <f t="shared" si="4"/>
        <v>59050</v>
      </c>
      <c r="G18" s="21">
        <f t="shared" si="4"/>
        <v>66030</v>
      </c>
      <c r="H18" s="21">
        <f t="shared" si="4"/>
        <v>45238</v>
      </c>
      <c r="I18" s="21">
        <f t="shared" si="4"/>
        <v>53023</v>
      </c>
      <c r="J18" s="37">
        <f>SUM(C18:I18)/7</f>
        <v>52666.714285714283</v>
      </c>
    </row>
    <row r="19" spans="1:20" x14ac:dyDescent="0.15">
      <c r="A19" s="14" t="s">
        <v>30</v>
      </c>
      <c r="B19" s="20" t="s">
        <v>23</v>
      </c>
      <c r="C19" s="38">
        <v>52440</v>
      </c>
      <c r="D19" s="38">
        <f t="shared" ref="D19:I19" si="5">C19-C10-C25+C31</f>
        <v>56945</v>
      </c>
      <c r="E19" s="38">
        <f t="shared" si="5"/>
        <v>51903</v>
      </c>
      <c r="F19" s="38">
        <f t="shared" si="5"/>
        <v>69590</v>
      </c>
      <c r="G19" s="38">
        <f t="shared" si="5"/>
        <v>75014</v>
      </c>
      <c r="H19" s="38">
        <f t="shared" si="5"/>
        <v>54799</v>
      </c>
      <c r="I19" s="38">
        <f t="shared" si="5"/>
        <v>63664</v>
      </c>
      <c r="J19" s="38">
        <f>SUM(C19:I19)/7</f>
        <v>60622.142857142855</v>
      </c>
    </row>
    <row r="20" spans="1:20" x14ac:dyDescent="0.15">
      <c r="A20" s="14"/>
      <c r="B20" s="39" t="s">
        <v>25</v>
      </c>
      <c r="C20" s="39"/>
      <c r="D20" s="39"/>
      <c r="E20" s="39"/>
      <c r="F20" s="39"/>
      <c r="G20" s="39"/>
      <c r="H20" s="39"/>
      <c r="I20" s="39"/>
      <c r="J20" s="39"/>
    </row>
    <row r="21" spans="1:20" ht="14" thickBot="1" x14ac:dyDescent="0.2">
      <c r="A21" s="29"/>
      <c r="B21" s="30" t="s">
        <v>26</v>
      </c>
      <c r="C21" s="30"/>
      <c r="D21" s="30"/>
      <c r="E21" s="30"/>
      <c r="F21" s="30"/>
      <c r="G21" s="30"/>
      <c r="H21" s="30"/>
      <c r="I21" s="30"/>
      <c r="J21" s="30"/>
    </row>
    <row r="22" spans="1:20" ht="14" thickTop="1" x14ac:dyDescent="0.15">
      <c r="A22" s="14"/>
      <c r="B22" s="17"/>
      <c r="C22" s="17"/>
      <c r="D22" s="17"/>
      <c r="E22" s="17"/>
      <c r="F22" s="17"/>
      <c r="G22" s="17"/>
      <c r="H22" s="17"/>
      <c r="I22" s="17"/>
      <c r="J22" s="17"/>
    </row>
    <row r="23" spans="1:20" ht="16" thickBot="1" x14ac:dyDescent="0.25">
      <c r="A23" s="14" t="s">
        <v>31</v>
      </c>
      <c r="B23" s="20" t="s">
        <v>21</v>
      </c>
      <c r="C23" s="78">
        <v>4594</v>
      </c>
      <c r="D23" s="78">
        <v>5059</v>
      </c>
      <c r="E23" s="78">
        <v>3198</v>
      </c>
      <c r="F23" s="78">
        <v>8315</v>
      </c>
      <c r="G23" s="78">
        <v>11790</v>
      </c>
      <c r="H23" s="78">
        <v>3507</v>
      </c>
      <c r="I23" s="38"/>
      <c r="J23" s="40">
        <f>SUM(C23:I23)</f>
        <v>36463</v>
      </c>
      <c r="L23" s="41"/>
      <c r="M23" s="41"/>
      <c r="N23" s="11" t="s">
        <v>3</v>
      </c>
      <c r="O23" s="11" t="s">
        <v>4</v>
      </c>
      <c r="P23" s="11" t="s">
        <v>5</v>
      </c>
      <c r="Q23" s="11" t="s">
        <v>6</v>
      </c>
      <c r="R23" s="11" t="s">
        <v>7</v>
      </c>
      <c r="S23" s="11" t="s">
        <v>8</v>
      </c>
      <c r="T23" s="11" t="s">
        <v>9</v>
      </c>
    </row>
    <row r="24" spans="1:20" ht="15" thickTop="1" thickBot="1" x14ac:dyDescent="0.2">
      <c r="A24" s="14"/>
      <c r="B24" s="20" t="s">
        <v>32</v>
      </c>
      <c r="C24" s="16">
        <f>C23/C8</f>
        <v>0.69103489771359805</v>
      </c>
      <c r="D24" s="16">
        <f t="shared" ref="D24:H24" si="6">D23/D8</f>
        <v>0.48672310948624209</v>
      </c>
      <c r="E24" s="16">
        <f t="shared" si="6"/>
        <v>0.52391874180865006</v>
      </c>
      <c r="F24" s="16">
        <f t="shared" si="6"/>
        <v>0.58301780956387605</v>
      </c>
      <c r="G24" s="16">
        <f t="shared" si="6"/>
        <v>0.66358980131704848</v>
      </c>
      <c r="H24" s="16">
        <f t="shared" si="6"/>
        <v>0.66698364397109167</v>
      </c>
      <c r="I24" s="42"/>
      <c r="J24" s="16">
        <f>J23/J8</f>
        <v>0.60336240133701791</v>
      </c>
      <c r="K24" s="22">
        <v>0.60599999999999998</v>
      </c>
      <c r="L24" s="41"/>
      <c r="M24" s="41"/>
      <c r="N24" s="11" t="s">
        <v>9</v>
      </c>
      <c r="O24" s="11" t="s">
        <v>12</v>
      </c>
      <c r="P24" s="11" t="s">
        <v>13</v>
      </c>
      <c r="Q24" s="11" t="s">
        <v>14</v>
      </c>
      <c r="R24" s="11" t="s">
        <v>15</v>
      </c>
      <c r="S24" s="11" t="s">
        <v>16</v>
      </c>
      <c r="T24" s="11" t="s">
        <v>3</v>
      </c>
    </row>
    <row r="25" spans="1:20" ht="14" thickTop="1" x14ac:dyDescent="0.15">
      <c r="A25" s="14"/>
      <c r="B25" s="20" t="s">
        <v>23</v>
      </c>
      <c r="C25" s="43">
        <v>4920</v>
      </c>
      <c r="D25" s="43">
        <v>6020</v>
      </c>
      <c r="E25" s="43">
        <v>3385</v>
      </c>
      <c r="F25" s="43">
        <v>8926</v>
      </c>
      <c r="G25" s="43">
        <v>12305</v>
      </c>
      <c r="H25" s="43">
        <v>4103</v>
      </c>
      <c r="I25" s="43"/>
      <c r="J25" s="43">
        <f>SUM(C25:H25)</f>
        <v>39659</v>
      </c>
    </row>
    <row r="26" spans="1:20" x14ac:dyDescent="0.15">
      <c r="A26" s="14"/>
      <c r="B26" s="17" t="s">
        <v>32</v>
      </c>
      <c r="C26" s="44">
        <f>C25/C10</f>
        <v>0.71252715423606083</v>
      </c>
      <c r="D26" s="44">
        <f t="shared" ref="D26:J26" si="7">D25/D10</f>
        <v>0.55524810920494372</v>
      </c>
      <c r="E26" s="44">
        <f t="shared" si="7"/>
        <v>0.53073063656318598</v>
      </c>
      <c r="F26" s="44">
        <f t="shared" si="7"/>
        <v>0.60067294751009426</v>
      </c>
      <c r="G26" s="44">
        <f t="shared" si="7"/>
        <v>0.66477579686655863</v>
      </c>
      <c r="H26" s="44">
        <f t="shared" si="7"/>
        <v>0.74302788844621515</v>
      </c>
      <c r="I26" s="44"/>
      <c r="J26" s="44">
        <f t="shared" si="7"/>
        <v>0.62933811511179527</v>
      </c>
    </row>
    <row r="27" spans="1:20" x14ac:dyDescent="0.15">
      <c r="A27" s="14"/>
      <c r="B27" s="20" t="s">
        <v>25</v>
      </c>
      <c r="C27" s="20"/>
      <c r="D27" s="20"/>
      <c r="E27" s="20"/>
      <c r="F27" s="20"/>
      <c r="G27" s="20"/>
      <c r="H27" s="20"/>
      <c r="I27" s="20"/>
      <c r="J27" s="20"/>
    </row>
    <row r="28" spans="1:20" ht="14" thickBot="1" x14ac:dyDescent="0.2">
      <c r="A28" s="29"/>
      <c r="B28" s="30" t="s">
        <v>26</v>
      </c>
      <c r="C28" s="30"/>
      <c r="D28" s="30"/>
      <c r="E28" s="30"/>
      <c r="F28" s="30"/>
      <c r="G28" s="30"/>
      <c r="H28" s="30"/>
      <c r="I28" s="30"/>
      <c r="J28" s="30"/>
      <c r="O28" s="1">
        <v>11242</v>
      </c>
    </row>
    <row r="29" spans="1:20" ht="14" thickTop="1" x14ac:dyDescent="0.15">
      <c r="A29" s="14"/>
      <c r="B29" s="17"/>
      <c r="C29" s="17"/>
      <c r="D29" s="17"/>
      <c r="E29" s="17"/>
      <c r="F29" s="17"/>
      <c r="G29" s="17"/>
      <c r="H29" s="17"/>
      <c r="I29" s="17"/>
      <c r="J29" s="17"/>
      <c r="L29" s="45"/>
      <c r="M29" s="46"/>
      <c r="N29" s="46"/>
      <c r="O29" s="46"/>
      <c r="P29" s="46"/>
      <c r="Q29" s="46"/>
    </row>
    <row r="30" spans="1:20" x14ac:dyDescent="0.15">
      <c r="A30" s="14" t="s">
        <v>33</v>
      </c>
      <c r="B30" s="20" t="s">
        <v>21</v>
      </c>
      <c r="C30" s="21">
        <v>15543</v>
      </c>
      <c r="D30" s="21">
        <v>9302</v>
      </c>
      <c r="E30" s="74">
        <v>22577</v>
      </c>
      <c r="F30" s="74">
        <v>29557</v>
      </c>
      <c r="G30" s="21">
        <v>8765</v>
      </c>
      <c r="H30" s="74">
        <v>16550</v>
      </c>
      <c r="I30" s="21"/>
      <c r="J30" s="21">
        <f>SUM(C30:H30)</f>
        <v>102294</v>
      </c>
      <c r="L30" s="27"/>
      <c r="M30" s="27"/>
      <c r="N30" s="20" t="s">
        <v>21</v>
      </c>
      <c r="O30" s="21">
        <v>15543</v>
      </c>
      <c r="P30" s="21">
        <v>9302</v>
      </c>
      <c r="Q30" s="74">
        <v>22577</v>
      </c>
      <c r="R30" s="74">
        <v>29557</v>
      </c>
      <c r="S30" s="21">
        <v>8765</v>
      </c>
      <c r="T30" s="74">
        <v>16550</v>
      </c>
    </row>
    <row r="31" spans="1:20" x14ac:dyDescent="0.15">
      <c r="A31" s="14" t="s">
        <v>30</v>
      </c>
      <c r="B31" s="20" t="s">
        <v>23</v>
      </c>
      <c r="C31" s="21">
        <v>16330</v>
      </c>
      <c r="D31" s="21">
        <v>11820</v>
      </c>
      <c r="E31" s="21">
        <v>27450</v>
      </c>
      <c r="F31" s="21">
        <v>29210</v>
      </c>
      <c r="G31" s="21">
        <v>10600</v>
      </c>
      <c r="H31" s="21">
        <v>18490</v>
      </c>
      <c r="I31" s="21"/>
      <c r="J31" s="21">
        <f>SUM(C31:H31)</f>
        <v>113900</v>
      </c>
      <c r="L31" s="41"/>
      <c r="M31" s="41"/>
      <c r="N31" s="20" t="s">
        <v>23</v>
      </c>
      <c r="O31" s="21">
        <v>16330</v>
      </c>
      <c r="P31" s="21">
        <v>11820</v>
      </c>
      <c r="Q31" s="21">
        <v>27450</v>
      </c>
      <c r="R31" s="21">
        <v>29210</v>
      </c>
      <c r="S31" s="21">
        <v>10600</v>
      </c>
      <c r="T31" s="21">
        <v>18490</v>
      </c>
    </row>
    <row r="32" spans="1:20" x14ac:dyDescent="0.15">
      <c r="A32" s="14"/>
      <c r="B32" s="20" t="s">
        <v>25</v>
      </c>
      <c r="C32" s="20"/>
      <c r="D32" s="20"/>
      <c r="E32" s="20"/>
      <c r="F32" s="20"/>
      <c r="G32" s="20"/>
      <c r="H32" s="20"/>
      <c r="I32" s="20"/>
      <c r="J32" s="20"/>
    </row>
    <row r="33" spans="1:17" ht="14" thickBot="1" x14ac:dyDescent="0.2">
      <c r="A33" s="29"/>
      <c r="B33" s="30" t="s">
        <v>26</v>
      </c>
      <c r="C33" s="30"/>
      <c r="D33" s="30"/>
      <c r="E33" s="30"/>
      <c r="F33" s="30"/>
      <c r="G33" s="30"/>
      <c r="H33" s="30"/>
      <c r="I33" s="30"/>
      <c r="J33" s="30"/>
      <c r="L33" s="47"/>
      <c r="M33" s="48"/>
      <c r="N33" s="48"/>
      <c r="O33" s="48"/>
      <c r="P33" s="47"/>
      <c r="Q33" s="47"/>
    </row>
    <row r="34" spans="1:17" ht="14" thickTop="1" x14ac:dyDescent="0.15">
      <c r="A34" s="49"/>
      <c r="B34" s="50"/>
      <c r="C34" s="50"/>
      <c r="D34" s="50"/>
      <c r="E34" s="50"/>
      <c r="F34" s="50"/>
      <c r="G34" s="50"/>
      <c r="H34" s="50"/>
      <c r="I34" s="50"/>
      <c r="J34" s="51"/>
      <c r="L34" s="52"/>
      <c r="M34" s="52"/>
      <c r="N34" s="52"/>
      <c r="O34" s="52"/>
      <c r="P34" s="52"/>
      <c r="Q34" s="52"/>
    </row>
    <row r="35" spans="1:17" s="55" customFormat="1" ht="15.75" customHeight="1" thickBot="1" x14ac:dyDescent="0.25">
      <c r="A35" s="9" t="s">
        <v>34</v>
      </c>
      <c r="B35" s="53" t="s">
        <v>35</v>
      </c>
      <c r="C35" s="53"/>
      <c r="D35" s="53"/>
      <c r="E35" s="53" t="s">
        <v>36</v>
      </c>
      <c r="F35" s="53"/>
      <c r="G35" s="53"/>
      <c r="H35" s="53"/>
      <c r="I35" s="53" t="s">
        <v>37</v>
      </c>
      <c r="J35" s="54"/>
    </row>
    <row r="36" spans="1:17" ht="14" thickTop="1" x14ac:dyDescent="0.15">
      <c r="A36" s="14"/>
      <c r="B36" s="14"/>
      <c r="E36" s="14"/>
      <c r="H36" s="14"/>
      <c r="J36" s="56"/>
      <c r="L36" s="27"/>
      <c r="M36" s="27"/>
      <c r="N36" s="27"/>
      <c r="O36" s="27"/>
      <c r="P36" s="27"/>
      <c r="Q36" s="27"/>
    </row>
    <row r="37" spans="1:17" x14ac:dyDescent="0.15">
      <c r="A37" s="57" t="s">
        <v>38</v>
      </c>
      <c r="B37" s="58"/>
      <c r="C37" s="59"/>
      <c r="D37" s="60"/>
      <c r="E37" s="58"/>
      <c r="F37" s="61">
        <f>J8</f>
        <v>60433</v>
      </c>
      <c r="G37" s="60"/>
      <c r="H37" s="58"/>
      <c r="I37" s="79">
        <f>J10</f>
        <v>63017</v>
      </c>
      <c r="J37" s="62"/>
      <c r="L37" s="63"/>
      <c r="M37" s="63"/>
      <c r="N37" s="63"/>
      <c r="O37" s="63"/>
      <c r="P37" s="63"/>
      <c r="Q37" s="63"/>
    </row>
    <row r="38" spans="1:17" x14ac:dyDescent="0.15">
      <c r="A38" s="14"/>
      <c r="B38" s="14"/>
      <c r="E38" s="14"/>
      <c r="H38" s="14"/>
      <c r="J38" s="56"/>
    </row>
    <row r="39" spans="1:17" x14ac:dyDescent="0.15">
      <c r="A39" s="57" t="s">
        <v>39</v>
      </c>
      <c r="B39" s="57"/>
      <c r="C39" s="64"/>
      <c r="D39" s="65"/>
      <c r="E39" s="57"/>
      <c r="F39" s="64">
        <v>0.61499999999999999</v>
      </c>
      <c r="G39" s="65"/>
      <c r="H39" s="57"/>
      <c r="I39" s="64">
        <v>0.60199999999999998</v>
      </c>
      <c r="J39" s="66"/>
      <c r="K39" s="22">
        <v>0.61499999999999999</v>
      </c>
    </row>
    <row r="40" spans="1:17" x14ac:dyDescent="0.15">
      <c r="A40" s="14"/>
      <c r="B40" s="14"/>
      <c r="E40" s="14"/>
      <c r="F40" s="22"/>
      <c r="H40" s="14"/>
      <c r="J40" s="56"/>
      <c r="K40" s="22"/>
    </row>
    <row r="41" spans="1:17" x14ac:dyDescent="0.15">
      <c r="A41" s="57" t="s">
        <v>40</v>
      </c>
      <c r="B41" s="57"/>
      <c r="C41" s="64"/>
      <c r="D41" s="65"/>
      <c r="E41" s="57"/>
      <c r="F41" s="64">
        <f>J23/J8</f>
        <v>0.60336240133701791</v>
      </c>
      <c r="G41" s="65"/>
      <c r="H41" s="57"/>
      <c r="I41" s="64">
        <f>J25/J10</f>
        <v>0.62933811511179527</v>
      </c>
      <c r="J41" s="66"/>
      <c r="K41" s="22">
        <v>0.60599999999999998</v>
      </c>
    </row>
    <row r="42" spans="1:17" x14ac:dyDescent="0.15">
      <c r="A42" s="14"/>
      <c r="B42" s="14"/>
      <c r="E42" s="14"/>
      <c r="F42" s="22"/>
      <c r="H42" s="14"/>
      <c r="J42" s="56"/>
    </row>
    <row r="43" spans="1:17" x14ac:dyDescent="0.15">
      <c r="A43" s="67" t="s">
        <v>41</v>
      </c>
      <c r="B43" s="57"/>
      <c r="C43" s="68"/>
      <c r="D43" s="65"/>
      <c r="E43" s="57"/>
      <c r="F43" s="68">
        <v>0.38300000000000001</v>
      </c>
      <c r="G43" s="65"/>
      <c r="H43" s="57"/>
      <c r="I43" s="68">
        <v>0.35199999999999998</v>
      </c>
      <c r="J43" s="66"/>
      <c r="K43" s="22">
        <v>0.38200000000000001</v>
      </c>
    </row>
    <row r="44" spans="1:17" x14ac:dyDescent="0.15">
      <c r="A44" s="14"/>
      <c r="B44" s="14"/>
      <c r="E44" s="14"/>
      <c r="H44" s="14"/>
      <c r="J44" s="56"/>
      <c r="K44" s="1">
        <v>11</v>
      </c>
    </row>
    <row r="45" spans="1:17" x14ac:dyDescent="0.15">
      <c r="A45" s="57" t="s">
        <v>42</v>
      </c>
      <c r="B45" s="57"/>
      <c r="C45" s="69"/>
      <c r="D45" s="60"/>
      <c r="E45" s="58"/>
      <c r="F45" s="79">
        <f>J18</f>
        <v>52666.714285714283</v>
      </c>
      <c r="G45" s="60"/>
      <c r="H45" s="58"/>
      <c r="I45" s="79">
        <f>J19</f>
        <v>60622.142857142855</v>
      </c>
      <c r="J45" s="62"/>
    </row>
    <row r="46" spans="1:17" x14ac:dyDescent="0.15">
      <c r="A46" s="14"/>
      <c r="B46" s="14"/>
      <c r="E46" s="14"/>
      <c r="H46" s="14"/>
      <c r="J46" s="56"/>
    </row>
    <row r="47" spans="1:17" ht="14" thickBot="1" x14ac:dyDescent="0.2">
      <c r="A47" s="29" t="s">
        <v>43</v>
      </c>
      <c r="B47" s="70"/>
      <c r="C47" s="71"/>
      <c r="D47" s="71"/>
      <c r="E47" s="70"/>
      <c r="F47" s="71">
        <f>F37/F45</f>
        <v>1.1474609878291251</v>
      </c>
      <c r="G47" s="71"/>
      <c r="H47" s="70"/>
      <c r="I47" s="71">
        <f>I37/I45</f>
        <v>1.0395046600134321</v>
      </c>
      <c r="J47" s="72"/>
      <c r="K47" s="77">
        <v>1.1000000000000001</v>
      </c>
    </row>
    <row r="48" spans="1:17" ht="14" thickTop="1" x14ac:dyDescent="0.15"/>
    <row r="49" spans="1:1" x14ac:dyDescent="0.15">
      <c r="A49" s="73" t="s">
        <v>44</v>
      </c>
    </row>
    <row r="50" spans="1:1" x14ac:dyDescent="0.15">
      <c r="A50" s="73" t="s">
        <v>45</v>
      </c>
    </row>
  </sheetData>
  <mergeCells count="3">
    <mergeCell ref="A1:J1"/>
    <mergeCell ref="B2:F2"/>
    <mergeCell ref="B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0407E-9E1E-4E91-86EF-4B6890570A67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8915583-f839-4177-966a-426353b268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8A679EA9C19D47989EB612E2985E3E" ma:contentTypeVersion="14" ma:contentTypeDescription="Create a new document." ma:contentTypeScope="" ma:versionID="c7fec0b7d16e39cf8f447ecbfe491252">
  <xsd:schema xmlns:xsd="http://www.w3.org/2001/XMLSchema" xmlns:xs="http://www.w3.org/2001/XMLSchema" xmlns:p="http://schemas.microsoft.com/office/2006/metadata/properties" xmlns:ns3="78915583-f839-4177-966a-426353b2681e" xmlns:ns4="b0194b2c-5125-49e3-a401-d47716665e83" targetNamespace="http://schemas.microsoft.com/office/2006/metadata/properties" ma:root="true" ma:fieldsID="c1ef9d10875adde55645d69cfa49e6b7" ns3:_="" ns4:_="">
    <xsd:import namespace="78915583-f839-4177-966a-426353b2681e"/>
    <xsd:import namespace="b0194b2c-5125-49e3-a401-d47716665e8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15583-f839-4177-966a-426353b268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194b2c-5125-49e3-a401-d47716665e8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96DCF7-9744-4A9C-A72F-8A96E61A155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9FCE26-9EF0-459C-A2A6-FB3BFEB3EF4B}">
  <ds:schemaRefs>
    <ds:schemaRef ds:uri="78915583-f839-4177-966a-426353b2681e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b0194b2c-5125-49e3-a401-d47716665e83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6C3F6C-BAAC-4BB9-A79B-7CD51684AA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915583-f839-4177-966a-426353b2681e"/>
    <ds:schemaRef ds:uri="b0194b2c-5125-49e3-a401-d47716665e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Marla Greene</dc:creator>
  <cp:lastModifiedBy>Ben Schott</cp:lastModifiedBy>
  <dcterms:created xsi:type="dcterms:W3CDTF">2024-07-11T18:27:34Z</dcterms:created>
  <dcterms:modified xsi:type="dcterms:W3CDTF">2024-12-07T16:45:21Z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0x010100728A679EA9C19D47989EB612E2985E3E</vt:lpwstr>
  </property>
</Properties>
</file>